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9275" windowHeight="7935"/>
  </bookViews>
  <sheets>
    <sheet name="ΔΙΔΑΚΤΡΑ" sheetId="1" r:id="rId1"/>
    <sheet name="ΣΧΟΛΕΣ" sheetId="2" r:id="rId2"/>
    <sheet name="Συμπλήρωση" sheetId="3" r:id="rId3"/>
    <sheet name="ΔΙΔΑΚΤΡΑ_Γράφημα" sheetId="7" r:id="rId4"/>
    <sheet name="Γράφημα_ΣΧΟΛΩΝ" sheetId="8" r:id="rId5"/>
    <sheet name="Εργασίες" sheetId="4" r:id="rId6"/>
    <sheet name="Συναρτήσεις" sheetId="6" r:id="rId7"/>
  </sheets>
  <calcPr calcId="125725"/>
</workbook>
</file>

<file path=xl/calcChain.xml><?xml version="1.0" encoding="utf-8"?>
<calcChain xmlns="http://schemas.openxmlformats.org/spreadsheetml/2006/main">
  <c r="D17" i="4"/>
  <c r="D12"/>
  <c r="D3" i="7"/>
  <c r="E3"/>
  <c r="F3"/>
  <c r="G3"/>
  <c r="H3"/>
  <c r="D4"/>
  <c r="E4"/>
  <c r="F4"/>
  <c r="G4"/>
  <c r="H4"/>
  <c r="D5"/>
  <c r="E5"/>
  <c r="F5"/>
  <c r="G5"/>
  <c r="H5"/>
  <c r="D6"/>
  <c r="E6"/>
  <c r="F6"/>
  <c r="G6"/>
  <c r="H6"/>
  <c r="D7"/>
  <c r="E7"/>
  <c r="F7"/>
  <c r="G7"/>
  <c r="H7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C15"/>
  <c r="C16"/>
  <c r="C18"/>
  <c r="C19"/>
  <c r="F5" i="2"/>
  <c r="G5"/>
  <c r="H5"/>
  <c r="I5"/>
  <c r="J5"/>
  <c r="F6"/>
  <c r="G6"/>
  <c r="H6"/>
  <c r="I6"/>
  <c r="J6"/>
  <c r="F7"/>
  <c r="G7"/>
  <c r="H7"/>
  <c r="I7"/>
  <c r="J7"/>
  <c r="F8"/>
  <c r="G8"/>
  <c r="H8"/>
  <c r="I8"/>
  <c r="J8"/>
  <c r="F9"/>
  <c r="G9"/>
  <c r="H9"/>
  <c r="I9"/>
  <c r="J9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E17"/>
  <c r="E18"/>
  <c r="E20"/>
  <c r="E21"/>
  <c r="D3" i="1"/>
  <c r="E3"/>
  <c r="F3"/>
  <c r="G3"/>
  <c r="H3"/>
  <c r="D4"/>
  <c r="E4"/>
  <c r="F4"/>
  <c r="G4"/>
  <c r="H4"/>
  <c r="D5"/>
  <c r="E5"/>
  <c r="F5"/>
  <c r="G5"/>
  <c r="H5"/>
  <c r="D6"/>
  <c r="E6"/>
  <c r="F6"/>
  <c r="G6"/>
  <c r="H6"/>
  <c r="D7"/>
  <c r="E7"/>
  <c r="F7"/>
  <c r="G7"/>
  <c r="H7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C15"/>
  <c r="C16"/>
  <c r="C18"/>
  <c r="C19"/>
</calcChain>
</file>

<file path=xl/comments1.xml><?xml version="1.0" encoding="utf-8"?>
<comments xmlns="http://schemas.openxmlformats.org/spreadsheetml/2006/main">
  <authors>
    <author>student</author>
  </authors>
  <commentList>
    <comment ref="H3" authorId="0">
      <text>
        <r>
          <rPr>
            <b/>
            <sz val="8"/>
            <color indexed="81"/>
            <rFont val="Tahoma"/>
            <charset val="161"/>
          </rPr>
          <t>student:</t>
        </r>
        <r>
          <rPr>
            <sz val="8"/>
            <color indexed="81"/>
            <rFont val="Tahoma"/>
            <charset val="161"/>
          </rPr>
          <t xml:space="preserve">
ΔΙΑΦΗΜΙΣΗ ΓΙΑ ΠΟΣΟΣΤΟ ΑΡΝΗΤΙΚΩΝ ΠΑΝΩ ΑΠΟ 10%</t>
        </r>
      </text>
    </comment>
  </commentList>
</comments>
</file>

<file path=xl/comments2.xml><?xml version="1.0" encoding="utf-8"?>
<comments xmlns="http://schemas.openxmlformats.org/spreadsheetml/2006/main">
  <authors>
    <author>student</author>
  </authors>
  <commentList>
    <comment ref="J5" authorId="0">
      <text>
        <r>
          <rPr>
            <b/>
            <sz val="8"/>
            <color indexed="81"/>
            <rFont val="Tahoma"/>
            <charset val="161"/>
          </rPr>
          <t>student:</t>
        </r>
        <r>
          <rPr>
            <sz val="8"/>
            <color indexed="81"/>
            <rFont val="Tahoma"/>
            <charset val="161"/>
          </rPr>
          <t xml:space="preserve">
ΔΙΑΦΗΜΙΣΗ ΓΙΑ ΠΟΣΟΣΤΟ ΑΡΝΗΤΙΚΩΝ ΠΑΝΩ ΑΠΟ 10%</t>
        </r>
      </text>
    </comment>
  </commentList>
</comments>
</file>

<file path=xl/comments3.xml><?xml version="1.0" encoding="utf-8"?>
<comments xmlns="http://schemas.openxmlformats.org/spreadsheetml/2006/main">
  <authors>
    <author>student</author>
  </authors>
  <commentList>
    <comment ref="H3" authorId="0">
      <text>
        <r>
          <rPr>
            <b/>
            <sz val="8"/>
            <color indexed="81"/>
            <rFont val="Tahoma"/>
            <charset val="161"/>
          </rPr>
          <t>student:</t>
        </r>
        <r>
          <rPr>
            <sz val="8"/>
            <color indexed="81"/>
            <rFont val="Tahoma"/>
            <charset val="161"/>
          </rPr>
          <t xml:space="preserve">
ΔΙΑΦΗΜΙΣΗ ΓΙΑ ΠΟΣΟΣΤΟ ΑΡΝΗΤΙΚΩΝ ΠΑΝΩ ΑΠΟ 10%</t>
        </r>
      </text>
    </comment>
  </commentList>
</comments>
</file>

<file path=xl/sharedStrings.xml><?xml version="1.0" encoding="utf-8"?>
<sst xmlns="http://schemas.openxmlformats.org/spreadsheetml/2006/main" count="93" uniqueCount="43">
  <si>
    <t>ΣΧΟΛΕΣ ΠΛΗΡΟΦΟΡΙΚΗΣ Α.Ε.</t>
  </si>
  <si>
    <t>ΠΕΡΙΟΧΗ</t>
  </si>
  <si>
    <t>ΕΝΔΙΑΦΕΡΟΜΕΝΟΙ</t>
  </si>
  <si>
    <t>ΘΕΤΙΚΟΙ</t>
  </si>
  <si>
    <t>ΑΡΝΗΤΙΚΟΙ</t>
  </si>
  <si>
    <t>% ΘΕΤΙΚΩΝ</t>
  </si>
  <si>
    <t>% ΑΡΝΗΤΙΚΩΝ</t>
  </si>
  <si>
    <t>ΣΥΝΟΛΙΚΑ ΔΙΔΑΚΤΡΑ</t>
  </si>
  <si>
    <t>ΔΙΑΦΗΜΙΣΗ</t>
  </si>
  <si>
    <t>ΒΟΥΛΑ</t>
  </si>
  <si>
    <t>ΓΛΥΦΑΔΑ</t>
  </si>
  <si>
    <t>ΖΩΓΡΑΦΟΥ</t>
  </si>
  <si>
    <t>ΗΛΙΟΥΠΟΛΗ</t>
  </si>
  <si>
    <t>ΚΑΛΛΙΘΕΑ</t>
  </si>
  <si>
    <t>ΚΟΡΩΠΙ</t>
  </si>
  <si>
    <t>ΜΑΡΟΥΣΙ</t>
  </si>
  <si>
    <t>Ν. ΚΟΣΜΟΣ</t>
  </si>
  <si>
    <t>Ν. ΛΙΟΣΙΑ</t>
  </si>
  <si>
    <t>Μ.Ο. ΔΙΔΑΚΤΡΩΝ:</t>
  </si>
  <si>
    <t>ΣΥΝΟΛΟ ΘΕΤΙΚΩΝ:</t>
  </si>
  <si>
    <t>ΣΥΝΟΛΟ ΑΡΝΗΤΙΚΩΝ:</t>
  </si>
  <si>
    <t>ΜΕΓΙΣΤΟ ΕΝΔΙΑΦΕΡΟΝ:</t>
  </si>
  <si>
    <t>ΜΕΓΙΣΤΗ ΑΔΙΑΦΟΡΙΑ:</t>
  </si>
  <si>
    <t>Κατηγορία</t>
  </si>
  <si>
    <t>Δίδακτρα</t>
  </si>
  <si>
    <t>Μήνας</t>
  </si>
  <si>
    <t>Απρίλιος</t>
  </si>
  <si>
    <t>Ημ/νία σύνοψης</t>
  </si>
  <si>
    <t>Ενδιαφερόμενοι</t>
  </si>
  <si>
    <t>Περιοχή</t>
  </si>
  <si>
    <t>Βούλα</t>
  </si>
  <si>
    <t>Μ.Ο. διδάκτρων:</t>
  </si>
  <si>
    <t>Θετικοί</t>
  </si>
  <si>
    <t>Δίδακτρα μηνός</t>
  </si>
  <si>
    <t>1η ομάδα</t>
  </si>
  <si>
    <t>2η ομάδα</t>
  </si>
  <si>
    <t>Εκτίμηση</t>
  </si>
  <si>
    <t>Αρνητικοί</t>
  </si>
  <si>
    <t>ΗΜ/ΝΙΑ</t>
  </si>
  <si>
    <t>Τεστ έκπτωσης</t>
  </si>
  <si>
    <t>Ηλικία μαθητή</t>
  </si>
  <si>
    <t>Κατηγορία έκπτωσης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</si>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</sst>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dd/mm/yyyy"/>
  </numFmts>
  <fonts count="11">
    <font>
      <sz val="10"/>
      <name val="Arial"/>
    </font>
    <font>
      <sz val="10"/>
      <name val="Arial"/>
    </font>
    <font>
      <sz val="10"/>
      <name val="Arial Greek"/>
      <charset val="161"/>
    </font>
    <font>
      <sz val="8"/>
      <name val="Arial Greek"/>
      <charset val="161"/>
    </font>
    <font>
      <b/>
      <sz val="14"/>
      <color indexed="9"/>
      <name val="Arial"/>
      <family val="2"/>
      <charset val="161"/>
    </font>
    <font>
      <b/>
      <sz val="10"/>
      <color indexed="9"/>
      <name val="Arial"/>
    </font>
    <font>
      <b/>
      <i/>
      <sz val="10"/>
      <name val="Arial"/>
      <family val="2"/>
      <charset val="161"/>
    </font>
    <font>
      <b/>
      <sz val="8"/>
      <color indexed="81"/>
      <name val="Tahoma"/>
      <charset val="161"/>
    </font>
    <font>
      <sz val="8"/>
      <color indexed="81"/>
      <name val="Tahoma"/>
      <charset val="161"/>
    </font>
    <font>
      <sz val="8"/>
      <name val="Arial"/>
    </font>
    <font>
      <b/>
      <i/>
      <sz val="10"/>
      <color indexed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indent="3"/>
    </xf>
    <xf numFmtId="10" fontId="1" fillId="0" borderId="0" xfId="4" applyNumberFormat="1" applyBorder="1" applyAlignment="1">
      <alignment horizontal="center"/>
    </xf>
    <xf numFmtId="10" fontId="1" fillId="0" borderId="0" xfId="4" applyNumberFormat="1" applyBorder="1" applyAlignment="1">
      <alignment horizontal="right" indent="2"/>
    </xf>
    <xf numFmtId="42" fontId="1" fillId="0" borderId="0" xfId="3" applyNumberForma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 indent="3"/>
    </xf>
    <xf numFmtId="10" fontId="1" fillId="3" borderId="0" xfId="4" applyNumberFormat="1" applyFill="1" applyBorder="1" applyAlignment="1">
      <alignment horizontal="center"/>
    </xf>
    <xf numFmtId="10" fontId="1" fillId="3" borderId="0" xfId="4" applyNumberFormat="1" applyFill="1" applyBorder="1" applyAlignment="1">
      <alignment horizontal="right" indent="2"/>
    </xf>
    <xf numFmtId="41" fontId="1" fillId="3" borderId="0" xfId="2" applyFill="1" applyBorder="1"/>
    <xf numFmtId="41" fontId="1" fillId="0" borderId="0" xfId="2" applyBorder="1"/>
    <xf numFmtId="0" fontId="6" fillId="0" borderId="0" xfId="0" applyFont="1" applyAlignment="1">
      <alignment horizontal="right"/>
    </xf>
    <xf numFmtId="0" fontId="0" fillId="3" borderId="0" xfId="0" applyFill="1"/>
    <xf numFmtId="10" fontId="0" fillId="3" borderId="0" xfId="0" applyNumberFormat="1" applyFill="1"/>
    <xf numFmtId="42" fontId="0" fillId="3" borderId="0" xfId="3" applyFont="1" applyFill="1"/>
    <xf numFmtId="42" fontId="1" fillId="3" borderId="0" xfId="3" applyFill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2" fontId="0" fillId="0" borderId="0" xfId="0" applyNumberFormat="1"/>
    <xf numFmtId="2" fontId="1" fillId="0" borderId="0" xfId="3" applyNumberFormat="1" applyBorder="1"/>
    <xf numFmtId="2" fontId="1" fillId="3" borderId="0" xfId="2" applyNumberFormat="1" applyFill="1" applyBorder="1"/>
    <xf numFmtId="2" fontId="1" fillId="0" borderId="0" xfId="2" applyNumberFormat="1" applyBorder="1"/>
    <xf numFmtId="0" fontId="10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5">
    <cellStyle name="Euro" xfId="1"/>
    <cellStyle name="Κανονικό" xfId="0" builtinId="0"/>
    <cellStyle name="Κόμμα" xfId="2" builtinId="3"/>
    <cellStyle name="Νόμισμα" xfId="3" builtinId="4"/>
    <cellStyle name="Ποσοστό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183246073298437"/>
          <c:y val="2.9598308668076126E-2"/>
          <c:w val="0.81937172774869105"/>
          <c:h val="0.82029598308668072"/>
        </c:manualLayout>
      </c:layout>
      <c:bar3DChart>
        <c:barDir val="bar"/>
        <c:grouping val="stacked"/>
        <c:ser>
          <c:idx val="0"/>
          <c:order val="0"/>
          <c:tx>
            <c:strRef>
              <c:f>ΔΙΔΑΚΤΡΑ_Γράφημα!$C$2</c:f>
              <c:strCache>
                <c:ptCount val="1"/>
                <c:pt idx="0">
                  <c:v>ΘΕΤΙΚΟΙ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ΔΙΔΑΚΤΡΑ_Γράφημα!$A$3:$A$11</c:f>
              <c:strCache>
                <c:ptCount val="9"/>
                <c:pt idx="0">
                  <c:v>ΒΟΥΛΑ</c:v>
                </c:pt>
                <c:pt idx="1">
                  <c:v>ΓΛΥΦΑΔΑ</c:v>
                </c:pt>
                <c:pt idx="2">
                  <c:v>ΖΩΓΡΑΦΟΥ</c:v>
                </c:pt>
                <c:pt idx="3">
                  <c:v>ΗΛΙΟΥΠΟΛΗ</c:v>
                </c:pt>
                <c:pt idx="4">
                  <c:v>ΚΑΛΛΙΘΕΑ</c:v>
                </c:pt>
                <c:pt idx="5">
                  <c:v>ΚΟΡΩΠΙ</c:v>
                </c:pt>
                <c:pt idx="6">
                  <c:v>ΜΑΡΟΥΣΙ</c:v>
                </c:pt>
                <c:pt idx="7">
                  <c:v>Ν. ΚΟΣΜΟΣ</c:v>
                </c:pt>
                <c:pt idx="8">
                  <c:v>Ν. ΛΙΟΣΙΑ</c:v>
                </c:pt>
              </c:strCache>
            </c:strRef>
          </c:cat>
          <c:val>
            <c:numRef>
              <c:f>ΔΙΔΑΚΤΡΑ_Γράφημα!$C$3:$C$11</c:f>
              <c:numCache>
                <c:formatCode>General</c:formatCode>
                <c:ptCount val="9"/>
                <c:pt idx="0">
                  <c:v>187</c:v>
                </c:pt>
                <c:pt idx="1">
                  <c:v>146</c:v>
                </c:pt>
                <c:pt idx="2">
                  <c:v>203</c:v>
                </c:pt>
                <c:pt idx="3">
                  <c:v>185</c:v>
                </c:pt>
                <c:pt idx="4">
                  <c:v>264</c:v>
                </c:pt>
                <c:pt idx="5">
                  <c:v>207</c:v>
                </c:pt>
                <c:pt idx="6">
                  <c:v>246</c:v>
                </c:pt>
                <c:pt idx="7">
                  <c:v>132</c:v>
                </c:pt>
                <c:pt idx="8">
                  <c:v>175</c:v>
                </c:pt>
              </c:numCache>
            </c:numRef>
          </c:val>
        </c:ser>
        <c:ser>
          <c:idx val="1"/>
          <c:order val="1"/>
          <c:tx>
            <c:strRef>
              <c:f>ΔΙΔΑΚΤΡΑ_Γράφημα!$D$2</c:f>
              <c:strCache>
                <c:ptCount val="1"/>
                <c:pt idx="0">
                  <c:v>ΑΡΝΗΤΙΚΟΙ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ΔΙΔΑΚΤΡΑ_Γράφημα!$A$3:$A$11</c:f>
              <c:strCache>
                <c:ptCount val="9"/>
                <c:pt idx="0">
                  <c:v>ΒΟΥΛΑ</c:v>
                </c:pt>
                <c:pt idx="1">
                  <c:v>ΓΛΥΦΑΔΑ</c:v>
                </c:pt>
                <c:pt idx="2">
                  <c:v>ΖΩΓΡΑΦΟΥ</c:v>
                </c:pt>
                <c:pt idx="3">
                  <c:v>ΗΛΙΟΥΠΟΛΗ</c:v>
                </c:pt>
                <c:pt idx="4">
                  <c:v>ΚΑΛΛΙΘΕΑ</c:v>
                </c:pt>
                <c:pt idx="5">
                  <c:v>ΚΟΡΩΠΙ</c:v>
                </c:pt>
                <c:pt idx="6">
                  <c:v>ΜΑΡΟΥΣΙ</c:v>
                </c:pt>
                <c:pt idx="7">
                  <c:v>Ν. ΚΟΣΜΟΣ</c:v>
                </c:pt>
                <c:pt idx="8">
                  <c:v>Ν. ΛΙΟΣΙΑ</c:v>
                </c:pt>
              </c:strCache>
            </c:strRef>
          </c:cat>
          <c:val>
            <c:numRef>
              <c:f>ΔΙΔΑΚΤΡΑ_Γράφημα!$D$3:$D$11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18</c:v>
                </c:pt>
                <c:pt idx="3">
                  <c:v>2</c:v>
                </c:pt>
                <c:pt idx="4">
                  <c:v>29</c:v>
                </c:pt>
                <c:pt idx="5">
                  <c:v>30</c:v>
                </c:pt>
                <c:pt idx="6">
                  <c:v>36</c:v>
                </c:pt>
                <c:pt idx="7">
                  <c:v>2</c:v>
                </c:pt>
                <c:pt idx="8">
                  <c:v>23</c:v>
                </c:pt>
              </c:numCache>
            </c:numRef>
          </c:val>
        </c:ser>
        <c:shape val="box"/>
        <c:axId val="77292672"/>
        <c:axId val="77294208"/>
        <c:axId val="0"/>
      </c:bar3DChart>
      <c:catAx>
        <c:axId val="772926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7294208"/>
        <c:crosses val="autoZero"/>
        <c:auto val="1"/>
        <c:lblAlgn val="ctr"/>
        <c:lblOffset val="100"/>
        <c:tickLblSkip val="1"/>
        <c:tickMarkSkip val="1"/>
      </c:catAx>
      <c:valAx>
        <c:axId val="77294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729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303664921466007"/>
          <c:y val="0.9281183932346726"/>
          <c:w val="0.25392670157068092"/>
          <c:h val="5.708245243128968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>
        <c:manualLayout>
          <c:layoutTarget val="inner"/>
          <c:xMode val="edge"/>
          <c:yMode val="edge"/>
          <c:x val="0.24095139607032079"/>
          <c:y val="7.6271186440677929E-2"/>
          <c:w val="0.51706308169596638"/>
          <c:h val="0.84745762711864403"/>
        </c:manualLayout>
      </c:layout>
      <c:doughnutChart>
        <c:varyColors val="1"/>
        <c:ser>
          <c:idx val="0"/>
          <c:order val="0"/>
          <c:tx>
            <c:strRef>
              <c:f>ΔΙΔΑΚΤΡΑ_Γράφημα!$B$2</c:f>
              <c:strCache>
                <c:ptCount val="1"/>
                <c:pt idx="0">
                  <c:v>ΕΝΔΙΑΦΕΡΟΜΕΝΟΙ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CatName val="1"/>
            <c:showPercent val="1"/>
          </c:dLbls>
          <c:cat>
            <c:strRef>
              <c:f>ΔΙΔΑΚΤΡΑ_Γράφημα!$A$3:$A$11</c:f>
              <c:strCache>
                <c:ptCount val="9"/>
                <c:pt idx="0">
                  <c:v>ΒΟΥΛΑ</c:v>
                </c:pt>
                <c:pt idx="1">
                  <c:v>ΓΛΥΦΑΔΑ</c:v>
                </c:pt>
                <c:pt idx="2">
                  <c:v>ΖΩΓΡΑΦΟΥ</c:v>
                </c:pt>
                <c:pt idx="3">
                  <c:v>ΗΛΙΟΥΠΟΛΗ</c:v>
                </c:pt>
                <c:pt idx="4">
                  <c:v>ΚΑΛΛΙΘΕΑ</c:v>
                </c:pt>
                <c:pt idx="5">
                  <c:v>ΚΟΡΩΠΙ</c:v>
                </c:pt>
                <c:pt idx="6">
                  <c:v>ΜΑΡΟΥΣΙ</c:v>
                </c:pt>
                <c:pt idx="7">
                  <c:v>Ν. ΚΟΣΜΟΣ</c:v>
                </c:pt>
                <c:pt idx="8">
                  <c:v>Ν. ΛΙΟΣΙΑ</c:v>
                </c:pt>
              </c:strCache>
            </c:strRef>
          </c:cat>
          <c:val>
            <c:numRef>
              <c:f>ΔΙΔΑΚΤΡΑ_Γράφημα!$B$3:$B$11</c:f>
              <c:numCache>
                <c:formatCode>General</c:formatCode>
                <c:ptCount val="9"/>
                <c:pt idx="0">
                  <c:v>202</c:v>
                </c:pt>
                <c:pt idx="1">
                  <c:v>156</c:v>
                </c:pt>
                <c:pt idx="2">
                  <c:v>221</c:v>
                </c:pt>
                <c:pt idx="3">
                  <c:v>187</c:v>
                </c:pt>
                <c:pt idx="4">
                  <c:v>293</c:v>
                </c:pt>
                <c:pt idx="5">
                  <c:v>237</c:v>
                </c:pt>
                <c:pt idx="6">
                  <c:v>282</c:v>
                </c:pt>
                <c:pt idx="7">
                  <c:v>134</c:v>
                </c:pt>
                <c:pt idx="8">
                  <c:v>198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38100</xdr:rowOff>
    </xdr:from>
    <xdr:to>
      <xdr:col>7</xdr:col>
      <xdr:colOff>866775</xdr:colOff>
      <xdr:row>37</xdr:row>
      <xdr:rowOff>133350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K16" sqref="K16"/>
    </sheetView>
  </sheetViews>
  <sheetFormatPr defaultRowHeight="12.75"/>
  <cols>
    <col min="1" max="8" width="15.7109375" customWidth="1"/>
  </cols>
  <sheetData>
    <row r="1" spans="1:8" ht="30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8" t="s">
        <v>8</v>
      </c>
    </row>
    <row r="3" spans="1:8" ht="12" customHeight="1">
      <c r="A3" s="3" t="s">
        <v>9</v>
      </c>
      <c r="B3" s="4">
        <v>202</v>
      </c>
      <c r="C3" s="4">
        <v>187</v>
      </c>
      <c r="D3" s="5">
        <f t="shared" ref="D3:D11" si="0">B3-C3</f>
        <v>15</v>
      </c>
      <c r="E3" s="6">
        <f t="shared" ref="E3:E11" si="1">C3/B3</f>
        <v>0.92574257425742579</v>
      </c>
      <c r="F3" s="7">
        <f t="shared" ref="F3:F11" si="2">D3/B3</f>
        <v>7.4257425742574254E-2</v>
      </c>
      <c r="G3" s="25">
        <f t="shared" ref="G3:G11" si="3">C3*$C$13</f>
        <v>37400</v>
      </c>
      <c r="H3" s="4" t="str">
        <f t="shared" ref="H3:H11" si="4">IF(F3&gt;10%,"ΝΑΙ","ΟΧΙ")</f>
        <v>ΟΧΙ</v>
      </c>
    </row>
    <row r="4" spans="1:8" ht="12" customHeight="1">
      <c r="A4" s="9" t="s">
        <v>10</v>
      </c>
      <c r="B4" s="10">
        <v>156</v>
      </c>
      <c r="C4" s="10">
        <v>146</v>
      </c>
      <c r="D4" s="11">
        <f t="shared" si="0"/>
        <v>10</v>
      </c>
      <c r="E4" s="12">
        <f t="shared" si="1"/>
        <v>0.9358974358974359</v>
      </c>
      <c r="F4" s="13">
        <f t="shared" si="2"/>
        <v>6.4102564102564097E-2</v>
      </c>
      <c r="G4" s="26">
        <f t="shared" si="3"/>
        <v>29200</v>
      </c>
      <c r="H4" s="10" t="str">
        <f t="shared" si="4"/>
        <v>ΟΧΙ</v>
      </c>
    </row>
    <row r="5" spans="1:8" ht="12" customHeight="1">
      <c r="A5" s="3" t="s">
        <v>11</v>
      </c>
      <c r="B5" s="4">
        <v>221</v>
      </c>
      <c r="C5" s="4">
        <v>203</v>
      </c>
      <c r="D5" s="5">
        <f t="shared" si="0"/>
        <v>18</v>
      </c>
      <c r="E5" s="6">
        <f t="shared" si="1"/>
        <v>0.91855203619909498</v>
      </c>
      <c r="F5" s="7">
        <f t="shared" si="2"/>
        <v>8.1447963800904979E-2</v>
      </c>
      <c r="G5" s="27">
        <f t="shared" si="3"/>
        <v>40600</v>
      </c>
      <c r="H5" s="4" t="str">
        <f t="shared" si="4"/>
        <v>ΟΧΙ</v>
      </c>
    </row>
    <row r="6" spans="1:8" ht="12" customHeight="1">
      <c r="A6" s="9" t="s">
        <v>12</v>
      </c>
      <c r="B6" s="10">
        <v>187</v>
      </c>
      <c r="C6" s="10">
        <v>185</v>
      </c>
      <c r="D6" s="11">
        <f t="shared" si="0"/>
        <v>2</v>
      </c>
      <c r="E6" s="12">
        <f t="shared" si="1"/>
        <v>0.98930481283422456</v>
      </c>
      <c r="F6" s="13">
        <f t="shared" si="2"/>
        <v>1.06951871657754E-2</v>
      </c>
      <c r="G6" s="26">
        <f t="shared" si="3"/>
        <v>37000</v>
      </c>
      <c r="H6" s="10" t="str">
        <f t="shared" si="4"/>
        <v>ΟΧΙ</v>
      </c>
    </row>
    <row r="7" spans="1:8" ht="12" customHeight="1">
      <c r="A7" s="3" t="s">
        <v>13</v>
      </c>
      <c r="B7" s="4">
        <v>293</v>
      </c>
      <c r="C7" s="4">
        <v>264</v>
      </c>
      <c r="D7" s="5">
        <f t="shared" si="0"/>
        <v>29</v>
      </c>
      <c r="E7" s="6">
        <f t="shared" si="1"/>
        <v>0.90102389078498291</v>
      </c>
      <c r="F7" s="7">
        <f t="shared" si="2"/>
        <v>9.8976109215017066E-2</v>
      </c>
      <c r="G7" s="27">
        <f t="shared" si="3"/>
        <v>52800</v>
      </c>
      <c r="H7" s="4" t="str">
        <f t="shared" si="4"/>
        <v>ΟΧΙ</v>
      </c>
    </row>
    <row r="8" spans="1:8" ht="12" customHeight="1">
      <c r="A8" s="9" t="s">
        <v>14</v>
      </c>
      <c r="B8" s="10">
        <v>237</v>
      </c>
      <c r="C8" s="10">
        <v>207</v>
      </c>
      <c r="D8" s="11">
        <f t="shared" si="0"/>
        <v>30</v>
      </c>
      <c r="E8" s="12">
        <f t="shared" si="1"/>
        <v>0.87341772151898733</v>
      </c>
      <c r="F8" s="13">
        <f t="shared" si="2"/>
        <v>0.12658227848101267</v>
      </c>
      <c r="G8" s="26">
        <f t="shared" si="3"/>
        <v>41400</v>
      </c>
      <c r="H8" s="10" t="str">
        <f t="shared" si="4"/>
        <v>ΝΑΙ</v>
      </c>
    </row>
    <row r="9" spans="1:8" ht="12" customHeight="1">
      <c r="A9" s="3" t="s">
        <v>15</v>
      </c>
      <c r="B9" s="4">
        <v>282</v>
      </c>
      <c r="C9" s="4">
        <v>246</v>
      </c>
      <c r="D9" s="5">
        <f t="shared" si="0"/>
        <v>36</v>
      </c>
      <c r="E9" s="6">
        <f t="shared" si="1"/>
        <v>0.87234042553191493</v>
      </c>
      <c r="F9" s="7">
        <f t="shared" si="2"/>
        <v>0.1276595744680851</v>
      </c>
      <c r="G9" s="27">
        <f t="shared" si="3"/>
        <v>49200</v>
      </c>
      <c r="H9" s="4" t="str">
        <f t="shared" si="4"/>
        <v>ΝΑΙ</v>
      </c>
    </row>
    <row r="10" spans="1:8" ht="12" customHeight="1">
      <c r="A10" s="9" t="s">
        <v>16</v>
      </c>
      <c r="B10" s="10">
        <v>134</v>
      </c>
      <c r="C10" s="10">
        <v>132</v>
      </c>
      <c r="D10" s="11">
        <f t="shared" si="0"/>
        <v>2</v>
      </c>
      <c r="E10" s="12">
        <f t="shared" si="1"/>
        <v>0.9850746268656716</v>
      </c>
      <c r="F10" s="13">
        <f t="shared" si="2"/>
        <v>1.4925373134328358E-2</v>
      </c>
      <c r="G10" s="26">
        <f t="shared" si="3"/>
        <v>26400</v>
      </c>
      <c r="H10" s="10" t="str">
        <f t="shared" si="4"/>
        <v>ΟΧΙ</v>
      </c>
    </row>
    <row r="11" spans="1:8" ht="12" customHeight="1">
      <c r="A11" s="3" t="s">
        <v>17</v>
      </c>
      <c r="B11" s="4">
        <v>198</v>
      </c>
      <c r="C11" s="4">
        <v>175</v>
      </c>
      <c r="D11" s="5">
        <f t="shared" si="0"/>
        <v>23</v>
      </c>
      <c r="E11" s="6">
        <f t="shared" si="1"/>
        <v>0.88383838383838387</v>
      </c>
      <c r="F11" s="7">
        <f t="shared" si="2"/>
        <v>0.11616161616161616</v>
      </c>
      <c r="G11" s="25">
        <f t="shared" si="3"/>
        <v>35000</v>
      </c>
      <c r="H11" s="4" t="str">
        <f t="shared" si="4"/>
        <v>ΝΑΙ</v>
      </c>
    </row>
    <row r="12" spans="1:8" ht="15" customHeight="1"/>
    <row r="13" spans="1:8" ht="15" customHeight="1">
      <c r="B13" s="16" t="s">
        <v>18</v>
      </c>
      <c r="C13" s="19">
        <v>200</v>
      </c>
    </row>
    <row r="14" spans="1:8" ht="15" customHeight="1">
      <c r="B14" s="16"/>
    </row>
    <row r="15" spans="1:8" ht="15" customHeight="1">
      <c r="B15" s="16" t="s">
        <v>19</v>
      </c>
      <c r="C15" s="17">
        <f>SUM(C3:C11)</f>
        <v>1745</v>
      </c>
    </row>
    <row r="16" spans="1:8" ht="15" customHeight="1">
      <c r="B16" s="16" t="s">
        <v>20</v>
      </c>
      <c r="C16" s="17">
        <f>SUM(D3:D11)</f>
        <v>165</v>
      </c>
    </row>
    <row r="17" spans="2:3" ht="15" customHeight="1">
      <c r="B17" s="16"/>
    </row>
    <row r="18" spans="2:3" ht="15" customHeight="1">
      <c r="B18" s="16" t="s">
        <v>21</v>
      </c>
      <c r="C18" s="18">
        <f>MAX(E3:E11)</f>
        <v>0.98930481283422456</v>
      </c>
    </row>
    <row r="19" spans="2:3">
      <c r="B19" s="16" t="s">
        <v>22</v>
      </c>
      <c r="C19" s="18">
        <f>MAX(F3:F11)</f>
        <v>0.1276595744680851</v>
      </c>
    </row>
  </sheetData>
  <mergeCells count="1">
    <mergeCell ref="A1:H1"/>
  </mergeCells>
  <phoneticPr fontId="3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W21"/>
  <sheetViews>
    <sheetView zoomScaleNormal="100" workbookViewId="0"/>
  </sheetViews>
  <sheetFormatPr defaultRowHeight="12.75" customHeight="1"/>
  <cols>
    <col min="11" max="11" width="10.140625" bestFit="1" customWidth="1"/>
  </cols>
  <sheetData>
    <row r="3" spans="3:23" ht="12.75" customHeight="1">
      <c r="C3" t="s">
        <v>0</v>
      </c>
    </row>
    <row r="4" spans="3:23" ht="12.75" customHeight="1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38</v>
      </c>
    </row>
    <row r="5" spans="3:23" ht="12.75" customHeight="1">
      <c r="C5" t="s">
        <v>9</v>
      </c>
      <c r="D5" s="24">
        <v>202</v>
      </c>
      <c r="E5" s="24">
        <v>187</v>
      </c>
      <c r="F5" s="24">
        <f t="shared" ref="F5:F13" si="0">D5-E5</f>
        <v>15</v>
      </c>
      <c r="G5" s="24">
        <f t="shared" ref="G5:G13" si="1">E5/D5</f>
        <v>0.92574257425742579</v>
      </c>
      <c r="H5" s="24">
        <f t="shared" ref="H5:H13" si="2">F5/D5</f>
        <v>7.4257425742574254E-2</v>
      </c>
      <c r="I5" s="24">
        <f t="shared" ref="I5:I13" si="3">E5*$E$15</f>
        <v>37400</v>
      </c>
      <c r="J5" t="str">
        <f t="shared" ref="J5:J13" si="4">IF(H5&gt;10%,"ΝΑΙ","ΟΧΙ")</f>
        <v>ΟΧΙ</v>
      </c>
      <c r="K5" s="23">
        <v>39944</v>
      </c>
    </row>
    <row r="6" spans="3:23" ht="12.75" customHeight="1">
      <c r="C6" t="s">
        <v>10</v>
      </c>
      <c r="D6" s="24">
        <v>156</v>
      </c>
      <c r="E6" s="24">
        <v>146</v>
      </c>
      <c r="F6" s="24">
        <f t="shared" si="0"/>
        <v>10</v>
      </c>
      <c r="G6" s="24">
        <f t="shared" si="1"/>
        <v>0.9358974358974359</v>
      </c>
      <c r="H6" s="24">
        <f t="shared" si="2"/>
        <v>6.4102564102564097E-2</v>
      </c>
      <c r="I6" s="24">
        <f t="shared" si="3"/>
        <v>29200</v>
      </c>
      <c r="J6" t="str">
        <f t="shared" si="4"/>
        <v>ΟΧΙ</v>
      </c>
      <c r="K6" s="23">
        <v>39951</v>
      </c>
    </row>
    <row r="7" spans="3:23" ht="12.75" customHeight="1">
      <c r="C7" t="s">
        <v>11</v>
      </c>
      <c r="D7" s="24">
        <v>221</v>
      </c>
      <c r="E7" s="24">
        <v>203</v>
      </c>
      <c r="F7" s="24">
        <f t="shared" si="0"/>
        <v>18</v>
      </c>
      <c r="G7" s="24">
        <f t="shared" si="1"/>
        <v>0.91855203619909498</v>
      </c>
      <c r="H7" s="24">
        <f t="shared" si="2"/>
        <v>8.1447963800904979E-2</v>
      </c>
      <c r="I7" s="24">
        <f t="shared" si="3"/>
        <v>40600</v>
      </c>
      <c r="J7" t="str">
        <f t="shared" si="4"/>
        <v>ΟΧΙ</v>
      </c>
      <c r="K7" s="23">
        <v>39946</v>
      </c>
    </row>
    <row r="8" spans="3:23" ht="12.75" customHeight="1">
      <c r="C8" t="s">
        <v>12</v>
      </c>
      <c r="D8" s="24">
        <v>187</v>
      </c>
      <c r="E8" s="24">
        <v>185</v>
      </c>
      <c r="F8" s="24">
        <f t="shared" si="0"/>
        <v>2</v>
      </c>
      <c r="G8" s="24">
        <f t="shared" si="1"/>
        <v>0.98930481283422456</v>
      </c>
      <c r="H8" s="24">
        <f t="shared" si="2"/>
        <v>1.06951871657754E-2</v>
      </c>
      <c r="I8" s="24">
        <f t="shared" si="3"/>
        <v>37000</v>
      </c>
      <c r="J8" t="str">
        <f t="shared" si="4"/>
        <v>ΟΧΙ</v>
      </c>
      <c r="K8" s="23">
        <v>39945</v>
      </c>
    </row>
    <row r="9" spans="3:23" ht="12.75" customHeight="1">
      <c r="C9" t="s">
        <v>13</v>
      </c>
      <c r="D9" s="24">
        <v>293</v>
      </c>
      <c r="E9" s="24">
        <v>264</v>
      </c>
      <c r="F9" s="24">
        <f t="shared" si="0"/>
        <v>29</v>
      </c>
      <c r="G9" s="24">
        <f t="shared" si="1"/>
        <v>0.90102389078498291</v>
      </c>
      <c r="H9" s="24">
        <f t="shared" si="2"/>
        <v>9.8976109215017066E-2</v>
      </c>
      <c r="I9" s="24">
        <f t="shared" si="3"/>
        <v>52800</v>
      </c>
      <c r="J9" t="str">
        <f t="shared" si="4"/>
        <v>ΟΧΙ</v>
      </c>
      <c r="K9" s="23">
        <v>39947</v>
      </c>
    </row>
    <row r="10" spans="3:23" ht="12.75" customHeight="1">
      <c r="C10" t="s">
        <v>14</v>
      </c>
      <c r="D10" s="24">
        <v>237</v>
      </c>
      <c r="E10" s="24">
        <v>207</v>
      </c>
      <c r="F10" s="24">
        <f t="shared" si="0"/>
        <v>30</v>
      </c>
      <c r="G10" s="24">
        <f t="shared" si="1"/>
        <v>0.87341772151898733</v>
      </c>
      <c r="H10" s="24">
        <f t="shared" si="2"/>
        <v>0.12658227848101267</v>
      </c>
      <c r="I10" s="24">
        <f t="shared" si="3"/>
        <v>41400</v>
      </c>
      <c r="J10" t="str">
        <f t="shared" si="4"/>
        <v>ΝΑΙ</v>
      </c>
      <c r="K10" s="23">
        <v>39948</v>
      </c>
    </row>
    <row r="11" spans="3:23" ht="12.75" customHeight="1">
      <c r="C11" t="s">
        <v>15</v>
      </c>
      <c r="D11" s="24">
        <v>282</v>
      </c>
      <c r="E11" s="24">
        <v>246</v>
      </c>
      <c r="F11" s="24">
        <f t="shared" si="0"/>
        <v>36</v>
      </c>
      <c r="G11" s="24">
        <f t="shared" si="1"/>
        <v>0.87234042553191493</v>
      </c>
      <c r="H11" s="24">
        <f t="shared" si="2"/>
        <v>0.1276595744680851</v>
      </c>
      <c r="I11" s="24">
        <f t="shared" si="3"/>
        <v>49200</v>
      </c>
      <c r="J11" t="str">
        <f t="shared" si="4"/>
        <v>ΝΑΙ</v>
      </c>
      <c r="K11" s="23">
        <v>39950</v>
      </c>
    </row>
    <row r="12" spans="3:23" ht="12.75" customHeight="1">
      <c r="C12" t="s">
        <v>16</v>
      </c>
      <c r="D12" s="24">
        <v>134</v>
      </c>
      <c r="E12" s="24">
        <v>132</v>
      </c>
      <c r="F12" s="24">
        <f t="shared" si="0"/>
        <v>2</v>
      </c>
      <c r="G12" s="24">
        <f t="shared" si="1"/>
        <v>0.9850746268656716</v>
      </c>
      <c r="H12" s="24">
        <f t="shared" si="2"/>
        <v>1.4925373134328358E-2</v>
      </c>
      <c r="I12" s="24">
        <f t="shared" si="3"/>
        <v>26400</v>
      </c>
      <c r="J12" t="str">
        <f t="shared" si="4"/>
        <v>ΟΧΙ</v>
      </c>
      <c r="K12" s="23">
        <v>39949</v>
      </c>
      <c r="W12" t="s">
        <v>42</v>
      </c>
    </row>
    <row r="13" spans="3:23" ht="12.75" customHeight="1">
      <c r="C13" t="s">
        <v>17</v>
      </c>
      <c r="D13" s="24">
        <v>198</v>
      </c>
      <c r="E13" s="24">
        <v>175</v>
      </c>
      <c r="F13" s="24">
        <f t="shared" si="0"/>
        <v>23</v>
      </c>
      <c r="G13" s="24">
        <f t="shared" si="1"/>
        <v>0.88383838383838387</v>
      </c>
      <c r="H13" s="24">
        <f t="shared" si="2"/>
        <v>0.11616161616161616</v>
      </c>
      <c r="I13" s="24">
        <f t="shared" si="3"/>
        <v>35000</v>
      </c>
      <c r="J13" t="str">
        <f t="shared" si="4"/>
        <v>ΝΑΙ</v>
      </c>
      <c r="K13" s="23">
        <v>39952</v>
      </c>
    </row>
    <row r="15" spans="3:23" ht="12.75" customHeight="1">
      <c r="D15" t="s">
        <v>18</v>
      </c>
      <c r="E15" s="24">
        <v>200</v>
      </c>
    </row>
    <row r="17" spans="4:5" ht="12.75" customHeight="1">
      <c r="D17" t="s">
        <v>19</v>
      </c>
      <c r="E17" s="24">
        <f>SUM(E5:E13)</f>
        <v>1745</v>
      </c>
    </row>
    <row r="18" spans="4:5" ht="12.75" customHeight="1">
      <c r="D18" t="s">
        <v>20</v>
      </c>
      <c r="E18" s="24">
        <f>SUM(F5:F13)</f>
        <v>165</v>
      </c>
    </row>
    <row r="20" spans="4:5" ht="12.75" customHeight="1">
      <c r="D20" t="s">
        <v>21</v>
      </c>
      <c r="E20" s="24">
        <f>MAX(G5:G13)</f>
        <v>0.98930481283422456</v>
      </c>
    </row>
    <row r="21" spans="4:5" ht="12.75" customHeight="1">
      <c r="D21" t="s">
        <v>22</v>
      </c>
      <c r="E21" s="24">
        <f>MAX(H5:H13)</f>
        <v>0.1276595744680851</v>
      </c>
    </row>
  </sheetData>
  <phoneticPr fontId="3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M69"/>
  <sheetViews>
    <sheetView workbookViewId="0"/>
  </sheetViews>
  <sheetFormatPr defaultRowHeight="12.75"/>
  <sheetData>
    <row r="69" spans="13:13">
      <c r="M69" t="s">
        <v>42</v>
      </c>
    </row>
  </sheetData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workbookViewId="0">
      <selection sqref="A1:H1"/>
    </sheetView>
  </sheetViews>
  <sheetFormatPr defaultRowHeight="12.75"/>
  <cols>
    <col min="1" max="1" width="12" bestFit="1" customWidth="1"/>
    <col min="2" max="2" width="17.5703125" customWidth="1"/>
    <col min="3" max="8" width="13.42578125" customWidth="1"/>
  </cols>
  <sheetData>
    <row r="1" spans="1:8" ht="18">
      <c r="A1" s="29" t="s">
        <v>0</v>
      </c>
      <c r="B1" s="29"/>
      <c r="C1" s="29"/>
      <c r="D1" s="29"/>
      <c r="E1" s="29"/>
      <c r="F1" s="29"/>
      <c r="G1" s="29"/>
      <c r="H1" s="29"/>
    </row>
    <row r="2" spans="1:8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</row>
    <row r="3" spans="1:8" ht="15" customHeight="1">
      <c r="A3" s="3" t="s">
        <v>9</v>
      </c>
      <c r="B3" s="4">
        <v>202</v>
      </c>
      <c r="C3" s="4">
        <v>187</v>
      </c>
      <c r="D3" s="5">
        <f t="shared" ref="D3:D11" si="0">B3-C3</f>
        <v>15</v>
      </c>
      <c r="E3" s="6">
        <f t="shared" ref="E3:E11" si="1">C3/B3</f>
        <v>0.92574257425742579</v>
      </c>
      <c r="F3" s="7">
        <f t="shared" ref="F3:F11" si="2">D3/B3</f>
        <v>7.4257425742574254E-2</v>
      </c>
      <c r="G3" s="8">
        <f t="shared" ref="G3:G11" si="3">C3*$C$13</f>
        <v>37400</v>
      </c>
      <c r="H3" s="4" t="str">
        <f t="shared" ref="H3:H11" si="4">IF(F3&gt;10%,"ΝΑΙ","ΟΧΙ")</f>
        <v>ΟΧΙ</v>
      </c>
    </row>
    <row r="4" spans="1:8" ht="15" customHeight="1">
      <c r="A4" s="9" t="s">
        <v>10</v>
      </c>
      <c r="B4" s="10">
        <v>156</v>
      </c>
      <c r="C4" s="10">
        <v>146</v>
      </c>
      <c r="D4" s="11">
        <f t="shared" si="0"/>
        <v>10</v>
      </c>
      <c r="E4" s="12">
        <f t="shared" si="1"/>
        <v>0.9358974358974359</v>
      </c>
      <c r="F4" s="13">
        <f t="shared" si="2"/>
        <v>6.4102564102564097E-2</v>
      </c>
      <c r="G4" s="14">
        <f t="shared" si="3"/>
        <v>29200</v>
      </c>
      <c r="H4" s="10" t="str">
        <f t="shared" si="4"/>
        <v>ΟΧΙ</v>
      </c>
    </row>
    <row r="5" spans="1:8" ht="15" customHeight="1">
      <c r="A5" s="3" t="s">
        <v>11</v>
      </c>
      <c r="B5" s="4">
        <v>221</v>
      </c>
      <c r="C5" s="4">
        <v>203</v>
      </c>
      <c r="D5" s="5">
        <f t="shared" si="0"/>
        <v>18</v>
      </c>
      <c r="E5" s="6">
        <f t="shared" si="1"/>
        <v>0.91855203619909498</v>
      </c>
      <c r="F5" s="7">
        <f t="shared" si="2"/>
        <v>8.1447963800904979E-2</v>
      </c>
      <c r="G5" s="15">
        <f t="shared" si="3"/>
        <v>40600</v>
      </c>
      <c r="H5" s="4" t="str">
        <f t="shared" si="4"/>
        <v>ΟΧΙ</v>
      </c>
    </row>
    <row r="6" spans="1:8" ht="15" customHeight="1">
      <c r="A6" s="9" t="s">
        <v>12</v>
      </c>
      <c r="B6" s="10">
        <v>187</v>
      </c>
      <c r="C6" s="10">
        <v>185</v>
      </c>
      <c r="D6" s="11">
        <f t="shared" si="0"/>
        <v>2</v>
      </c>
      <c r="E6" s="12">
        <f t="shared" si="1"/>
        <v>0.98930481283422456</v>
      </c>
      <c r="F6" s="13">
        <f t="shared" si="2"/>
        <v>1.06951871657754E-2</v>
      </c>
      <c r="G6" s="14">
        <f t="shared" si="3"/>
        <v>37000</v>
      </c>
      <c r="H6" s="10" t="str">
        <f t="shared" si="4"/>
        <v>ΟΧΙ</v>
      </c>
    </row>
    <row r="7" spans="1:8" ht="15" customHeight="1">
      <c r="A7" s="3" t="s">
        <v>13</v>
      </c>
      <c r="B7" s="4">
        <v>293</v>
      </c>
      <c r="C7" s="4">
        <v>264</v>
      </c>
      <c r="D7" s="5">
        <f t="shared" si="0"/>
        <v>29</v>
      </c>
      <c r="E7" s="6">
        <f t="shared" si="1"/>
        <v>0.90102389078498291</v>
      </c>
      <c r="F7" s="7">
        <f t="shared" si="2"/>
        <v>9.8976109215017066E-2</v>
      </c>
      <c r="G7" s="15">
        <f t="shared" si="3"/>
        <v>52800</v>
      </c>
      <c r="H7" s="4" t="str">
        <f t="shared" si="4"/>
        <v>ΟΧΙ</v>
      </c>
    </row>
    <row r="8" spans="1:8" ht="15" customHeight="1">
      <c r="A8" s="9" t="s">
        <v>14</v>
      </c>
      <c r="B8" s="10">
        <v>237</v>
      </c>
      <c r="C8" s="10">
        <v>207</v>
      </c>
      <c r="D8" s="11">
        <f t="shared" si="0"/>
        <v>30</v>
      </c>
      <c r="E8" s="12">
        <f t="shared" si="1"/>
        <v>0.87341772151898733</v>
      </c>
      <c r="F8" s="13">
        <f t="shared" si="2"/>
        <v>0.12658227848101267</v>
      </c>
      <c r="G8" s="14">
        <f t="shared" si="3"/>
        <v>41400</v>
      </c>
      <c r="H8" s="10" t="str">
        <f t="shared" si="4"/>
        <v>ΝΑΙ</v>
      </c>
    </row>
    <row r="9" spans="1:8" ht="15" customHeight="1">
      <c r="A9" s="3" t="s">
        <v>15</v>
      </c>
      <c r="B9" s="4">
        <v>282</v>
      </c>
      <c r="C9" s="4">
        <v>246</v>
      </c>
      <c r="D9" s="5">
        <f t="shared" si="0"/>
        <v>36</v>
      </c>
      <c r="E9" s="6">
        <f t="shared" si="1"/>
        <v>0.87234042553191493</v>
      </c>
      <c r="F9" s="7">
        <f t="shared" si="2"/>
        <v>0.1276595744680851</v>
      </c>
      <c r="G9" s="15">
        <f t="shared" si="3"/>
        <v>49200</v>
      </c>
      <c r="H9" s="4" t="str">
        <f t="shared" si="4"/>
        <v>ΝΑΙ</v>
      </c>
    </row>
    <row r="10" spans="1:8" ht="15" customHeight="1">
      <c r="A10" s="9" t="s">
        <v>16</v>
      </c>
      <c r="B10" s="10">
        <v>134</v>
      </c>
      <c r="C10" s="10">
        <v>132</v>
      </c>
      <c r="D10" s="11">
        <f t="shared" si="0"/>
        <v>2</v>
      </c>
      <c r="E10" s="12">
        <f t="shared" si="1"/>
        <v>0.9850746268656716</v>
      </c>
      <c r="F10" s="13">
        <f t="shared" si="2"/>
        <v>1.4925373134328358E-2</v>
      </c>
      <c r="G10" s="14">
        <f t="shared" si="3"/>
        <v>26400</v>
      </c>
      <c r="H10" s="10" t="str">
        <f t="shared" si="4"/>
        <v>ΟΧΙ</v>
      </c>
    </row>
    <row r="11" spans="1:8" ht="15" customHeight="1">
      <c r="A11" s="3" t="s">
        <v>17</v>
      </c>
      <c r="B11" s="4">
        <v>198</v>
      </c>
      <c r="C11" s="4">
        <v>175</v>
      </c>
      <c r="D11" s="5">
        <f t="shared" si="0"/>
        <v>23</v>
      </c>
      <c r="E11" s="6">
        <f t="shared" si="1"/>
        <v>0.88383838383838387</v>
      </c>
      <c r="F11" s="7">
        <f t="shared" si="2"/>
        <v>0.11616161616161616</v>
      </c>
      <c r="G11" s="8">
        <f t="shared" si="3"/>
        <v>35000</v>
      </c>
      <c r="H11" s="4" t="str">
        <f t="shared" si="4"/>
        <v>ΝΑΙ</v>
      </c>
    </row>
    <row r="12" spans="1:8" ht="15" customHeight="1"/>
    <row r="13" spans="1:8" ht="15" customHeight="1">
      <c r="B13" s="16" t="s">
        <v>18</v>
      </c>
      <c r="C13" s="20">
        <v>200</v>
      </c>
    </row>
    <row r="14" spans="1:8" ht="15" customHeight="1">
      <c r="B14" s="16"/>
    </row>
    <row r="15" spans="1:8" ht="15" customHeight="1">
      <c r="B15" s="16" t="s">
        <v>19</v>
      </c>
      <c r="C15" s="17">
        <f>SUM(C3:C11)</f>
        <v>1745</v>
      </c>
    </row>
    <row r="16" spans="1:8" ht="15" customHeight="1">
      <c r="B16" s="16" t="s">
        <v>20</v>
      </c>
      <c r="C16" s="17">
        <f>SUM(D3:D11)</f>
        <v>165</v>
      </c>
    </row>
    <row r="17" spans="2:3" ht="15" customHeight="1">
      <c r="B17" s="16"/>
    </row>
    <row r="18" spans="2:3" ht="15" customHeight="1">
      <c r="B18" s="16" t="s">
        <v>21</v>
      </c>
      <c r="C18" s="18">
        <f>MAX(E3:E11)</f>
        <v>0.98930481283422456</v>
      </c>
    </row>
    <row r="19" spans="2:3">
      <c r="B19" s="16" t="s">
        <v>22</v>
      </c>
      <c r="C19" s="18">
        <f>MAX(F3:F11)</f>
        <v>0.1276595744680851</v>
      </c>
    </row>
    <row r="122" spans="19:19">
      <c r="S122" t="s">
        <v>42</v>
      </c>
    </row>
  </sheetData>
  <mergeCells count="1">
    <mergeCell ref="A1:H1"/>
  </mergeCells>
  <phoneticPr fontId="3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&amp;L&amp;F&amp;R&amp;D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C5:AN17"/>
  <sheetViews>
    <sheetView workbookViewId="0"/>
  </sheetViews>
  <sheetFormatPr defaultRowHeight="12.75"/>
  <cols>
    <col min="3" max="3" width="14" bestFit="1" customWidth="1"/>
    <col min="4" max="4" width="10.85546875" bestFit="1" customWidth="1"/>
  </cols>
  <sheetData>
    <row r="5" spans="3:40">
      <c r="C5" t="s">
        <v>23</v>
      </c>
      <c r="D5" t="s">
        <v>24</v>
      </c>
    </row>
    <row r="6" spans="3:40">
      <c r="C6" t="s">
        <v>29</v>
      </c>
      <c r="D6" t="s">
        <v>30</v>
      </c>
    </row>
    <row r="7" spans="3:40">
      <c r="C7" t="s">
        <v>25</v>
      </c>
      <c r="D7" s="21" t="s">
        <v>26</v>
      </c>
    </row>
    <row r="8" spans="3:40">
      <c r="C8" t="s">
        <v>27</v>
      </c>
      <c r="D8" s="21">
        <v>39944</v>
      </c>
    </row>
    <row r="9" spans="3:40">
      <c r="C9" t="s">
        <v>28</v>
      </c>
      <c r="D9">
        <v>202</v>
      </c>
    </row>
    <row r="10" spans="3:40">
      <c r="C10" t="s">
        <v>32</v>
      </c>
      <c r="D10">
        <v>187</v>
      </c>
    </row>
    <row r="12" spans="3:40">
      <c r="C12" t="s">
        <v>33</v>
      </c>
      <c r="D12">
        <f>D10*200</f>
        <v>37400</v>
      </c>
    </row>
    <row r="14" spans="3:40">
      <c r="AN14" t="s">
        <v>42</v>
      </c>
    </row>
    <row r="15" spans="3:40">
      <c r="C15" t="s">
        <v>31</v>
      </c>
      <c r="D15">
        <v>200</v>
      </c>
    </row>
    <row r="17" spans="3:4">
      <c r="C17" t="s">
        <v>37</v>
      </c>
      <c r="D17">
        <f>D9-187</f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3:S74"/>
  <sheetViews>
    <sheetView workbookViewId="0"/>
  </sheetViews>
  <sheetFormatPr defaultRowHeight="12.75"/>
  <cols>
    <col min="2" max="4" width="13.7109375" customWidth="1"/>
    <col min="6" max="6" width="12.7109375" bestFit="1" customWidth="1"/>
    <col min="7" max="7" width="16.28515625" bestFit="1" customWidth="1"/>
  </cols>
  <sheetData>
    <row r="3" spans="2:4">
      <c r="B3" t="s">
        <v>34</v>
      </c>
      <c r="C3" t="s">
        <v>35</v>
      </c>
      <c r="D3" t="s">
        <v>36</v>
      </c>
    </row>
    <row r="4" spans="2:4">
      <c r="B4">
        <v>7</v>
      </c>
      <c r="C4">
        <v>3</v>
      </c>
    </row>
    <row r="5" spans="2:4">
      <c r="B5">
        <v>7</v>
      </c>
      <c r="C5">
        <v>2</v>
      </c>
    </row>
    <row r="6" spans="2:4">
      <c r="B6">
        <v>1</v>
      </c>
      <c r="C6">
        <v>8</v>
      </c>
    </row>
    <row r="7" spans="2:4">
      <c r="B7">
        <v>5</v>
      </c>
      <c r="C7">
        <v>1</v>
      </c>
    </row>
    <row r="8" spans="2:4">
      <c r="B8">
        <v>6</v>
      </c>
      <c r="C8">
        <v>2</v>
      </c>
    </row>
    <row r="9" spans="2:4">
      <c r="B9">
        <v>3</v>
      </c>
      <c r="C9">
        <v>5</v>
      </c>
    </row>
    <row r="10" spans="2:4">
      <c r="B10">
        <v>4</v>
      </c>
      <c r="C10">
        <v>6</v>
      </c>
    </row>
    <row r="11" spans="2:4">
      <c r="B11">
        <v>5</v>
      </c>
      <c r="C11">
        <v>4</v>
      </c>
    </row>
    <row r="12" spans="2:4">
      <c r="B12">
        <v>4</v>
      </c>
      <c r="C12">
        <v>2</v>
      </c>
    </row>
    <row r="13" spans="2:4">
      <c r="B13">
        <v>5</v>
      </c>
      <c r="C13">
        <v>9</v>
      </c>
    </row>
    <row r="20" spans="3:4">
      <c r="C20" t="s">
        <v>39</v>
      </c>
    </row>
    <row r="22" spans="3:4">
      <c r="C22" s="22" t="s">
        <v>40</v>
      </c>
      <c r="D22" t="s">
        <v>41</v>
      </c>
    </row>
    <row r="23" spans="3:4">
      <c r="C23">
        <v>5</v>
      </c>
    </row>
    <row r="24" spans="3:4">
      <c r="C24">
        <v>15</v>
      </c>
    </row>
    <row r="25" spans="3:4">
      <c r="C25">
        <v>25</v>
      </c>
    </row>
    <row r="26" spans="3:4">
      <c r="C26">
        <v>45</v>
      </c>
    </row>
    <row r="27" spans="3:4">
      <c r="C27">
        <v>70</v>
      </c>
    </row>
    <row r="74" spans="19:19">
      <c r="S74" t="s">
        <v>42</v>
      </c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Γραφήματα</vt:lpstr>
      </vt:variant>
      <vt:variant>
        <vt:i4>1</vt:i4>
      </vt:variant>
    </vt:vector>
  </HeadingPairs>
  <TitlesOfParts>
    <vt:vector size="7" baseType="lpstr">
      <vt:lpstr>ΔΙΔΑΚΤΡΑ</vt:lpstr>
      <vt:lpstr>ΣΧΟΛΕΣ</vt:lpstr>
      <vt:lpstr>Συμπλήρωση</vt:lpstr>
      <vt:lpstr>ΔΙΔΑΚΤΡΑ_Γράφημα</vt:lpstr>
      <vt:lpstr>Εργασίες</vt:lpstr>
      <vt:lpstr>Συναρτήσεις</vt:lpstr>
      <vt:lpstr>Γράφημα_ΣΧΟΛΩΝ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thalis03</cp:lastModifiedBy>
  <cp:lastPrinted>2010-02-08T14:05:38Z</cp:lastPrinted>
  <dcterms:created xsi:type="dcterms:W3CDTF">2009-07-07T08:09:26Z</dcterms:created>
  <dcterms:modified xsi:type="dcterms:W3CDTF">2017-12-08T16:43:21Z</dcterms:modified>
</cp:coreProperties>
</file>