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Alexikas\π.υ.σ.δ.ε\Π.Υ.Σ.Δ.Ε. 2025\Πράξη 14η_21-08-2025 (2 ημ)\Εξερχόμενα\(Μέρα 1η) Θέμα 5ο Τοποθ. Εκπ. σε Λειτ. Κενά\"/>
    </mc:Choice>
  </mc:AlternateContent>
  <xr:revisionPtr revIDLastSave="0" documentId="13_ncr:1_{B8ECD6D5-B290-4C95-B7FF-B769F15AAAEB}" xr6:coauthVersionLast="47" xr6:coauthVersionMax="47" xr10:uidLastSave="{00000000-0000-0000-0000-000000000000}"/>
  <bookViews>
    <workbookView xWindow="-120" yWindow="-120" windowWidth="29040" windowHeight="15720" tabRatio="869" activeTab="1" xr2:uid="{00000000-000D-0000-FFFF-FFFF00000000}"/>
  </bookViews>
  <sheets>
    <sheet name="ΠΕ01" sheetId="1" r:id="rId1"/>
    <sheet name="ΠΕ02" sheetId="2" r:id="rId2"/>
    <sheet name="ΠΕ78 (ΠΕ10, 13)" sheetId="11" state="hidden" r:id="rId3"/>
    <sheet name="ΠΕ80 (ΠΕ 09, 18 (02, 03), 15)" sheetId="10" state="hidden" r:id="rId4"/>
  </sheets>
  <definedNames>
    <definedName name="_xlnm._FilterDatabase" localSheetId="0" hidden="1">ΠΕ01!$A$2:$Q$20</definedName>
    <definedName name="_xlnm._FilterDatabase" localSheetId="1" hidden="1">ΠΕ02!$A$2:$Q$39</definedName>
    <definedName name="_xlnm._FilterDatabase" localSheetId="2" hidden="1">'ΠΕ78 (ΠΕ10, 13)'!$A$2:$R$18</definedName>
    <definedName name="_xlnm._FilterDatabase" localSheetId="3" hidden="1">'ΠΕ80 (ΠΕ 09, 18 (02, 03), 15)'!$A$2:$R$31</definedName>
    <definedName name="_xlnm.Print_Area" localSheetId="1">ΠΕ02!$A$1:$Q$39</definedName>
    <definedName name="_xlnm.Print_Titles" localSheetId="0">ΠΕ01!$1:$2</definedName>
    <definedName name="_xlnm.Print_Titles" localSheetId="1">ΠΕ02!$A:$H,ΠΕ02!$1:$2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K12" i="2" l="1"/>
  <c r="K25" i="2"/>
  <c r="O12" i="2" l="1"/>
  <c r="O25" i="2" l="1"/>
  <c r="O34" i="2" l="1"/>
  <c r="K14" i="2" l="1"/>
  <c r="O14" i="2" s="1"/>
  <c r="K11" i="1" l="1"/>
  <c r="O11" i="1" s="1"/>
  <c r="K9" i="2"/>
  <c r="O9" i="2" s="1"/>
  <c r="K11" i="2" l="1"/>
  <c r="O11" i="2" s="1"/>
  <c r="K5" i="2"/>
  <c r="O5" i="2" s="1"/>
  <c r="K29" i="2"/>
  <c r="K12" i="1" l="1"/>
  <c r="O12" i="1" s="1"/>
  <c r="K10" i="1" l="1"/>
  <c r="O10" i="1" s="1"/>
  <c r="O8" i="2" l="1"/>
  <c r="K20" i="2" l="1"/>
  <c r="K35" i="2" l="1"/>
  <c r="K18" i="2" l="1"/>
  <c r="K36" i="2" l="1"/>
  <c r="K38" i="2" l="1"/>
  <c r="K19" i="1" l="1"/>
  <c r="K18" i="1"/>
  <c r="K7" i="2" l="1"/>
  <c r="K15" i="1"/>
  <c r="K3" i="1"/>
  <c r="O35" i="2" l="1"/>
  <c r="O39" i="2"/>
  <c r="O36" i="2"/>
  <c r="O38" i="2"/>
  <c r="A4" i="2" l="1"/>
  <c r="A4" i="1"/>
  <c r="A5" i="1" s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K21" i="2"/>
  <c r="O21" i="2" s="1"/>
  <c r="O20" i="2"/>
  <c r="O18" i="2"/>
  <c r="O18" i="1"/>
  <c r="O16" i="2" l="1"/>
  <c r="K16" i="1"/>
  <c r="O16" i="1" s="1"/>
  <c r="K17" i="1" l="1"/>
  <c r="O17" i="1" s="1"/>
  <c r="O6" i="2" l="1"/>
  <c r="O4" i="2"/>
  <c r="O10" i="2"/>
  <c r="O32" i="2"/>
  <c r="O37" i="2"/>
  <c r="K22" i="2" l="1"/>
  <c r="O22" i="2" s="1"/>
  <c r="K13" i="2" l="1"/>
  <c r="O13" i="2" s="1"/>
  <c r="K26" i="2" l="1"/>
  <c r="O26" i="2" s="1"/>
  <c r="K33" i="2" l="1"/>
  <c r="O33" i="2" s="1"/>
  <c r="K28" i="2" l="1"/>
  <c r="O28" i="2" s="1"/>
  <c r="O7" i="2" l="1"/>
  <c r="K30" i="2" l="1"/>
  <c r="O30" i="2" s="1"/>
  <c r="K9" i="1" l="1"/>
  <c r="O9" i="1" s="1"/>
  <c r="O13" i="1" l="1"/>
  <c r="O19" i="1"/>
  <c r="O6" i="1"/>
  <c r="O7" i="1"/>
  <c r="O8" i="1"/>
  <c r="O14" i="1"/>
  <c r="O29" i="2" l="1"/>
  <c r="K31" i="2" l="1"/>
  <c r="O31" i="2" s="1"/>
  <c r="K17" i="2" l="1"/>
  <c r="O17" i="2" s="1"/>
  <c r="K19" i="2" l="1"/>
  <c r="O19" i="2" s="1"/>
  <c r="O3" i="1" l="1"/>
  <c r="K4" i="1" l="1"/>
  <c r="O4" i="1" s="1"/>
  <c r="O15" i="1"/>
  <c r="K5" i="1"/>
  <c r="O5" i="1" s="1"/>
  <c r="K24" i="2" l="1"/>
  <c r="O24" i="2" s="1"/>
  <c r="K23" i="2" l="1"/>
  <c r="O23" i="2" s="1"/>
  <c r="K27" i="2" l="1"/>
  <c r="O27" i="2" s="1"/>
  <c r="K3" i="2" l="1"/>
  <c r="O3" i="2" s="1"/>
  <c r="K15" i="2" l="1"/>
  <c r="O15" i="2" s="1"/>
  <c r="O29" i="10" l="1"/>
  <c r="O15" i="10" l="1"/>
  <c r="O4" i="10"/>
  <c r="O5" i="10"/>
  <c r="O6" i="10"/>
  <c r="O7" i="10"/>
  <c r="O8" i="10"/>
  <c r="O9" i="10"/>
  <c r="O10" i="10"/>
  <c r="O11" i="10"/>
  <c r="O12" i="10"/>
  <c r="O13" i="10"/>
  <c r="O14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30" i="10"/>
  <c r="O31" i="10"/>
  <c r="O4" i="11"/>
  <c r="O6" i="11"/>
  <c r="O7" i="11"/>
  <c r="O8" i="11"/>
  <c r="O10" i="11"/>
  <c r="O11" i="11"/>
  <c r="O12" i="11"/>
  <c r="O13" i="11"/>
  <c r="O14" i="11"/>
  <c r="O15" i="11"/>
  <c r="O16" i="11"/>
  <c r="O17" i="11"/>
  <c r="O18" i="11"/>
  <c r="K5" i="11" l="1"/>
  <c r="O5" i="11" s="1"/>
  <c r="K28" i="10" l="1"/>
  <c r="O28" i="10" s="1"/>
  <c r="O3" i="11" l="1"/>
  <c r="O3" i="10" l="1"/>
  <c r="K9" i="11" l="1"/>
  <c r="O9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Αλεξίκας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61"/>
          </rPr>
          <t>Αλεξίκας:</t>
        </r>
        <r>
          <rPr>
            <sz val="9"/>
            <color indexed="81"/>
            <rFont val="Tahoma"/>
            <family val="2"/>
            <charset val="161"/>
          </rPr>
          <t xml:space="preserve">
Πολύτεκνη</t>
        </r>
      </text>
    </comment>
  </commentList>
</comments>
</file>

<file path=xl/sharedStrings.xml><?xml version="1.0" encoding="utf-8"?>
<sst xmlns="http://schemas.openxmlformats.org/spreadsheetml/2006/main" count="1064" uniqueCount="493">
  <si>
    <t>A/A</t>
  </si>
  <si>
    <t>ΑΜ</t>
  </si>
  <si>
    <t>Επώνυμο</t>
  </si>
  <si>
    <t>Όνομα</t>
  </si>
  <si>
    <t>Οργανική</t>
  </si>
  <si>
    <t>ΠΑΝΑΓΙΩΤΑ</t>
  </si>
  <si>
    <t>ΓΕΩΡΓΙΟΣ</t>
  </si>
  <si>
    <t>ΙΩΑΝΝΗΣ</t>
  </si>
  <si>
    <t>ΚΩΝΣΤΑΝΤΙΝΙΑ</t>
  </si>
  <si>
    <t>ΠΑΠΑΝΙΚΟΣ</t>
  </si>
  <si>
    <t>ΝΙΚΟΛΑΟΣ</t>
  </si>
  <si>
    <t>ΜΠΖΙΩΤΗ</t>
  </si>
  <si>
    <t>ΑΝΑΣΤΑΣΙΑ</t>
  </si>
  <si>
    <t>ΧΑΤΖΗ</t>
  </si>
  <si>
    <t>ΧΑΡΙΤΙΝΗ</t>
  </si>
  <si>
    <t>ΠΑΠΑΣΤΕΦΑΝΟΥ</t>
  </si>
  <si>
    <t>ΒΙΟΛΕΤΑ</t>
  </si>
  <si>
    <t>ΔΕΣΠΟΙΝΑ</t>
  </si>
  <si>
    <t>ΜΑΡΙΑ</t>
  </si>
  <si>
    <t>ΒΥΤΑΝΙΩΤΗ</t>
  </si>
  <si>
    <t>ΚΥΡΙΑΚΗ</t>
  </si>
  <si>
    <t>ΕΛΕΝΗ</t>
  </si>
  <si>
    <t>Εντοπ.</t>
  </si>
  <si>
    <t>Συνυπηρ.</t>
  </si>
  <si>
    <t>ΕΙΡΗΝΗ</t>
  </si>
  <si>
    <t>ΔΗΜΗΤΡΙΟΣ</t>
  </si>
  <si>
    <t>ΧΡΗΣΤΟΣ</t>
  </si>
  <si>
    <t>ΒΑΣΙΛΙΚΗ</t>
  </si>
  <si>
    <t>ΑΝΝΑ</t>
  </si>
  <si>
    <t>ΒΑΣΙΛΕΙΟΣ</t>
  </si>
  <si>
    <t>ΟΥΖΟΥΝΙΔΟΥ</t>
  </si>
  <si>
    <t>ΑΛΕΞΑΝΔΡΑ-ΙΩΑΝΝΑ</t>
  </si>
  <si>
    <t>ΝΤΑΛΑΠΕΡΑ</t>
  </si>
  <si>
    <t>ΙΟΥΛΙΑ</t>
  </si>
  <si>
    <t>ΙΩΑΝΝΑ</t>
  </si>
  <si>
    <t>ΓΕΩΡΓΙΑ</t>
  </si>
  <si>
    <t>ΚΑΡΑΝΑΤΣΙΟΥ</t>
  </si>
  <si>
    <t>ΕΥΑΓΓΕΛΙΑ</t>
  </si>
  <si>
    <t>ΤΑΓΤΕΒΙΡΕΝΙΔΟΥ</t>
  </si>
  <si>
    <t>ΘΕΑΝΩ</t>
  </si>
  <si>
    <t>ΘΕΟΔΩΡΑ</t>
  </si>
  <si>
    <t>ΑΘΑΝΑΣΙΑΔΟΥ</t>
  </si>
  <si>
    <t>ΧΑΡΑΛΑΜΠΟΣ</t>
  </si>
  <si>
    <t>ΠΑΠΑΔΟΠΟΥΛΟΥ</t>
  </si>
  <si>
    <t>ΦΩΤΕΙΝΗ</t>
  </si>
  <si>
    <t>ΑΙΚΑΤΕΡΙΝΗ</t>
  </si>
  <si>
    <t>ΣΟΦΙΑ</t>
  </si>
  <si>
    <t>ΣΙΔΗΡΟΠΟΥΛΟΥ</t>
  </si>
  <si>
    <t>ΓΕΩΡΓΙΑΔΟΥ</t>
  </si>
  <si>
    <t>ΠΑΡΘΕΝΑ</t>
  </si>
  <si>
    <t>ΕΜΜΑΝΟΥΗΛ</t>
  </si>
  <si>
    <t>ΖΑΜΠΟΥΝΙΔΟΥ</t>
  </si>
  <si>
    <t>ΔΑΦΝΗ</t>
  </si>
  <si>
    <t>ΚΟΤΑΡΙΔΟΥ</t>
  </si>
  <si>
    <t>ΚΑΜΕΝΙΔΟΥ</t>
  </si>
  <si>
    <t>ΡΑΚΟΣ</t>
  </si>
  <si>
    <t>ΠΕΤΡΟΣ</t>
  </si>
  <si>
    <t>ΠΑΥΛΙΔΟΥ</t>
  </si>
  <si>
    <t>ΣΙΔΕΡΟΠΟΥΛΟΣ</t>
  </si>
  <si>
    <t>ΚΟΚΚΙΝΟΣ</t>
  </si>
  <si>
    <t>ΜΑΝΩΛΗ</t>
  </si>
  <si>
    <t>ΚΩΝΣΤΑΝΤΙΝΙΔΗΣ</t>
  </si>
  <si>
    <t>ΤΡΥΦΩΝ</t>
  </si>
  <si>
    <t>ΦΑΝΗ</t>
  </si>
  <si>
    <t>ΠΕ18.02</t>
  </si>
  <si>
    <t>ΧΑΤΖΗΓΕΩΡΓΙΟΥ</t>
  </si>
  <si>
    <t>ΡΑΔΟΥΝΙΣΛΗ</t>
  </si>
  <si>
    <t>ΑΓΑΠΗ</t>
  </si>
  <si>
    <t>ΠΕ18.03</t>
  </si>
  <si>
    <t>ΑΛΕΞΙΑ</t>
  </si>
  <si>
    <t>ΣΤΕΦΑΝΟΥ</t>
  </si>
  <si>
    <t>ΠΕΤΚΟΥ</t>
  </si>
  <si>
    <t>ΠΕ09</t>
  </si>
  <si>
    <t>ΠΕ10</t>
  </si>
  <si>
    <t>ΠΕ13</t>
  </si>
  <si>
    <t>ΠΕ15</t>
  </si>
  <si>
    <t>Μόρια Συνολ. Υπηρ.</t>
  </si>
  <si>
    <t>Μόρια Δυσμ. Συνθ.</t>
  </si>
  <si>
    <t>Μόρια Οικ. Κατάστ.</t>
  </si>
  <si>
    <t>ΓΚΕΚΑΣ</t>
  </si>
  <si>
    <t>ΔΟΤΣΙΟΥ</t>
  </si>
  <si>
    <t>ΧΡΙΣΤΟΦΟΡΟΣ</t>
  </si>
  <si>
    <t>ΦΟΥΝΤΟΥΛΗ</t>
  </si>
  <si>
    <t>ΕΡΕΦΙΛΗ</t>
  </si>
  <si>
    <t>ΤΟΠΑΛΙΔΟΥ</t>
  </si>
  <si>
    <t>Α. Οργαν.</t>
  </si>
  <si>
    <t>Συμπλ.</t>
  </si>
  <si>
    <t>Β. Προσ.</t>
  </si>
  <si>
    <t>Τοποθ.</t>
  </si>
  <si>
    <t>Γ. Από Απόσπαση</t>
  </si>
  <si>
    <t>Γ. Οργαν.</t>
  </si>
  <si>
    <t>Απόσπαση</t>
  </si>
  <si>
    <t>ΕΣΠΕΡΙΝΟ ΓΕΝΙΚΟ ΛΥΚΕΙΟ ΚΟΖΑΝΗΣ</t>
  </si>
  <si>
    <t>ΓΕΝΙΚΟ ΛΥΚΕΙΟ ΣΙΑΤΙΣΤΑΣ</t>
  </si>
  <si>
    <t>ΕΠΑ.Λ ΣΕΡΒΙΩΝ</t>
  </si>
  <si>
    <t>ΓΕΝΙΚΟ ΛΥΚΕΙΟ ΣΕΡΒΙΩΝ</t>
  </si>
  <si>
    <t>Κοζάνη</t>
  </si>
  <si>
    <t>Εορδαίας</t>
  </si>
  <si>
    <t>Εορδαία</t>
  </si>
  <si>
    <t>Βόιο</t>
  </si>
  <si>
    <t>Είδος Τοποθ.</t>
  </si>
  <si>
    <t>Τύπος Αίτ.</t>
  </si>
  <si>
    <t>Σύνολο Μορίων</t>
  </si>
  <si>
    <t>Επιλογές</t>
  </si>
  <si>
    <t>ΑΛΕΞΕΑ</t>
  </si>
  <si>
    <t>ΓΑΛΗΝΗ</t>
  </si>
  <si>
    <t>Τοποθετήσεις, Διαθέσεις ΠΕ78 - Κοινωνικών Επιστημών (ΠΕ10 - Κοινωνιολόγων, ΠΕ13 Νομικών)</t>
  </si>
  <si>
    <t>Παλιά Ειδ.</t>
  </si>
  <si>
    <t>Τοποθετήσεις, Διαθέσεις ΠΕ80 - Οικονομίας (ΠΕ09 - Οικονομολόγων, ΠΕ18.02 - Διοίκησης Επιχειρήσεων, ΠΕ18.03 - Λογιστικής, ΠΕ15 - Οικιακής Οικονομίας)</t>
  </si>
  <si>
    <t>ΠΑΠΑΔΟΠΟΥΛΟΣ</t>
  </si>
  <si>
    <t>ΓΚΟΥΝΤΙΟΥ</t>
  </si>
  <si>
    <t>ΜΟΥΤΟΥΣΙΔΟΥ</t>
  </si>
  <si>
    <t>ΒΑΡΒΑΡΑ</t>
  </si>
  <si>
    <t>Απόσπ.</t>
  </si>
  <si>
    <t>ΔΟΛΟΠΙΚΟΥ</t>
  </si>
  <si>
    <t>ΠΑΤΣΙΑΛΙΔΟΥ</t>
  </si>
  <si>
    <t>Σέρβια</t>
  </si>
  <si>
    <t>Σερβίων</t>
  </si>
  <si>
    <t>ΠΑΠΑΔΗΜΗΤΡΙΟΥ</t>
  </si>
  <si>
    <t>Βελβεντού</t>
  </si>
  <si>
    <t>ΡΑΜΜΟΥ</t>
  </si>
  <si>
    <t>ΑΡΤΕΜΙΣ</t>
  </si>
  <si>
    <t>ΚΕΠΑΠΤΣΙΔΟΥ</t>
  </si>
  <si>
    <t>ΜΑΓΔΑΛΙΝΗ</t>
  </si>
  <si>
    <t>ΓΕΝΙΚΟ ΛΥΚΕΙΟ ΝΕΑΠΟΛΗΣ ΚΟΖΑΝΗΣ</t>
  </si>
  <si>
    <t>ΕΝΙΑΙΟ ΕΙΔΙΚΟ ΕΠΑΓΓΕΛΜΑΤΙΚΟ ΓΥΜΝΑΣΙΟ ΛΥΚΕΙΟ ΚΟΖΑΝΗΣ</t>
  </si>
  <si>
    <t>704514</t>
  </si>
  <si>
    <t>ΚΟΕΜΤΖΟΠΟΥΛΟΣ</t>
  </si>
  <si>
    <t>ΠΥΣΔΕ ΔΩΔΕΚΑΝΗΣΩΝ</t>
  </si>
  <si>
    <t>ΓΥΜΝΑΣΙΟ ΜΕ ΛΥΚΕΙΑΚΕΣ ΤΑΞΕΙΣ ΤΣΟΤΥΛΙΟΥ</t>
  </si>
  <si>
    <r>
      <t>1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ΚΟΖΑΝΗΣ</t>
    </r>
  </si>
  <si>
    <r>
      <t>4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ΚΟΖΑΝΗΣ</t>
    </r>
  </si>
  <si>
    <r>
      <t>3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ΠΤΟΛΕΜΑΪΔΑΣ</t>
    </r>
  </si>
  <si>
    <r>
      <t>4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ΚΟΖΑΝΗΣ</t>
    </r>
  </si>
  <si>
    <r>
      <t>1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ΠΤΟΛΕΜΑΪΔΑΣ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</si>
  <si>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 ΚΟΖΑΝΗΣ</t>
    </r>
  </si>
  <si>
    <r>
      <t>5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ΠΤΟΛΕΜΑΪΔΑΣ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</si>
  <si>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ΚΟΖΑΝΗΣ</t>
    </r>
  </si>
  <si>
    <r>
      <t>1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ΚΟΖΑΝΗΣ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</si>
  <si>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ΠΤΟΛΕΜΑΪΔΑΣ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</si>
  <si>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ΠΤΟΛΕΜΑΪΔΑΣ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</si>
  <si>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ΚΟΖΑΝΗΣ</t>
    </r>
  </si>
  <si>
    <r>
      <t>5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ΚΟΖΑΝΗΣ</t>
    </r>
  </si>
  <si>
    <r>
      <t>3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ΚΟΖΑΝΗΣ</t>
    </r>
  </si>
  <si>
    <r>
      <t>3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ΚΟΖΑΝΗΣ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</si>
  <si>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ΠΤΟΛΕΜΑΙΔΑΣ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</si>
  <si>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 ΠΤΟΛΕΜΑΪΔΑΣ</t>
    </r>
  </si>
  <si>
    <r>
      <t>1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 ΚΩ</t>
    </r>
  </si>
  <si>
    <r>
      <t>4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ΠΕΤΡΟΥΠΟΛΗΣ</t>
    </r>
  </si>
  <si>
    <t>ΕΣΠΕΡΙΝΟ ΕΠΑ.Λ. ΕΥΟΣΜΟΥ</t>
  </si>
  <si>
    <r>
      <t>3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ΕΣΠΕΡΙΝΟ ΕΠΑ.Λ. ΠΤΟΛΕΜΑΪΔΑΣ</t>
    </r>
  </si>
  <si>
    <t>Ειδική Κατηγορία</t>
  </si>
  <si>
    <t>4ο Εσπ. ΕΠΑ.Λ. Κοζ.</t>
  </si>
  <si>
    <t>ΠΗΝΕΛΟΠΗ</t>
  </si>
  <si>
    <t xml:space="preserve">ΒΛΑΧΟΥΛΗ </t>
  </si>
  <si>
    <t>4ο-2ο-6ο Γυμ. Κοζ. Καλλ. Γυμ. Κοζ., Γυμ. Ξηρολ., Εσπ. Γυμ. Κοζ., Γυμ. Κρόκου</t>
  </si>
  <si>
    <t>2ο Γυμ. Κοζ.</t>
  </si>
  <si>
    <t>1ο-6ο Γυμ. Κοζ., Γυμ. Κρόκ., 4ο Γυμ. Κοζ., 3ο ΓΕ.Λ. Κοζ., Μουσ. Πτολ.</t>
  </si>
  <si>
    <t>2ο-6ο Γυμ. Κοζ., Γυμ. Κρόκ., 3ο ΓΕ.Λ. Κοζ.</t>
  </si>
  <si>
    <t>ΜΠΟΥΡΤΖΟΥ</t>
  </si>
  <si>
    <t>Ολική Διάθεση στο Γραφείο Συντονιστών Εκπαίδευσης</t>
  </si>
  <si>
    <t>6ο-2ο-4ο Γυμ. Κοζ., Καλλ. Γυμ. Κοζ., Εσπ. Γυμ. Κοζ., Γυμ. Κρόκ., ΕΝΕΕΓΥΛ Κοζ., Γυμ. Ξηρολ., 3ο ΓΕ.Λ. Κοζ., 1ο Γυμ. Πτολ., Μουσ. Σχολ. Πτολ., 4ο Γυμ. Πτολ., Γυμ. Σερβ., Γυμ. Βελβ., 1ο-2ο ΓΕ.Λ. Πτολ., Γυμ. Ανατολ., Γυμ. Αναρρ.-Εμπορ., ΓΕ.Λ. Νεάπολ.</t>
  </si>
  <si>
    <t>ΠΑΤΣΙΟΥ</t>
  </si>
  <si>
    <t>ΓΕ.Λ. Νεάπολ., 4ο-2ο-6ο Γυμ. Κοζ.</t>
  </si>
  <si>
    <t>2ο ΓΕ.Λ. Πτολ., Μουσ. Σχολ. Πτολ., 1ο-4ο Γυμ. Πτολ.</t>
  </si>
  <si>
    <t>4ο-2ο-6ο Γυμ. Κοζ., 4ο-1ο Γυμ. Πτολ., Μουσ. Σχολ. Πτολ.</t>
  </si>
  <si>
    <t>ΤΣΙΑΟΥΣΗ</t>
  </si>
  <si>
    <t>ΠΕΡΙΣΤΕΡΑ</t>
  </si>
  <si>
    <t>Γυμνάσιο Σιάτιστας</t>
  </si>
  <si>
    <t xml:space="preserve">Μουσ. Σχολ. Πτολ. </t>
  </si>
  <si>
    <t>2ο ΕΠΑ.Λ. Πτολ., 1ο-4ο-3ο-5ο Γυμ. Πτολ., 3ο Εσπ. ΕΠΑ.Λ. Πτολ.</t>
  </si>
  <si>
    <t xml:space="preserve">2ο ΕΠΑ.Λ. Κοζ. </t>
  </si>
  <si>
    <t>3ο-1ο ΓΕ.Λ. Κοζ.</t>
  </si>
  <si>
    <t>2ο-3ο ΓΕ.Λ. Κοζ., 4ο Γυμ. Κοζ., 1ο ΓΕ.Λ. Κοζ., 6ο-2ο-1ο Γυμ. Κοζ.</t>
  </si>
  <si>
    <t>ΚΑΡΑΚΑΣΗΣ</t>
  </si>
  <si>
    <t>ΓΕ.Λ. Νεάπ., Γυμ. Νεάπ., Γυμ. Με Λ.Τ. Τσοτυλ., ΕΠΑ.Λ. Σιάτ., 1ο-3ο ΓΕ.Λ. Κοζ., 1ο-2ο ΕΠΑ.Λ. Κοζ., 1ο-2ο-4ο-6ο-8ο Γυμ. Κοζ.</t>
  </si>
  <si>
    <t>Εσπ. ΓΕ.Λ. Κοζ., Εσπ. Γυμ. Κοζ., 4ο Εσπ. ΕΠΑ.Λ. Κοζ.</t>
  </si>
  <si>
    <t>1ο-2ο-4ο-8ο-6ο Γυμ. Κοζ.</t>
  </si>
  <si>
    <t>2ο ΕΠΑ.Λ. Πτολ., 1ο Γυμ. Πτολ., 3ο-1ο ΕΠΑ.Λ. Πτολ</t>
  </si>
  <si>
    <t>5ο-3ο-4ο-1ο Γυμ. Πτολ., Γυμ. Ανατολ. Γυμ. Περδίκα, Γυμ. Εμπορ.-Αναρρ.</t>
  </si>
  <si>
    <t>1ο-3ο ΓΕ.Λ. Κοζ., 2ο ΕΠΑ.Λ. Κοζ., 4ο-6ο-1ο-2ο Γυμ. Κοζ.</t>
  </si>
  <si>
    <t>ΣΥΜΕΛΑ</t>
  </si>
  <si>
    <t>Μουσ. Σχολ. Πτολ., 2ο ΕΠΑ.Λ. Πτολ., 3ο Εσπ. ΕΠΑ.Λ. Πτολ.</t>
  </si>
  <si>
    <t>2ο ΕΠΑ.Λ. Πτολ., 1ο-4ο Γυμ. Πτολ., 3ο Εσπ. ΕΠΑ.Λ. Πτολ.</t>
  </si>
  <si>
    <t>ΕΠΑ.Λ. Σερβ., Γυμ. Σερβ., Γυμ. Λιβαδ., Γυμ. Τρανοβ., 1ο-2ο ΕΠΑ.Λ. Κοζ., 1ο-2ο-4ο-6ο Γυμ. Κοζ.</t>
  </si>
  <si>
    <t>ΕΠΑ.Λ. Σερβ., Γυμ. Βελβ., Γυμ. Σερβ., ΓΕ.Λ. Σερβ., ΓΕ.Λ. Βελβ.</t>
  </si>
  <si>
    <t>4ο Εσπ. ΕΠΑ.Λ. Κοζ., 1ο-2ο ΕΠΑ.Λ. Κοζ., 2ο ΓΕ.Λ. Κοζ., 2ο Γυμ. Κοζ., 4ο-1ο-5ο Γυμ. Κοζ., Γυμ. Αιανής, ΕΠΑ.Λ. Σιάτιστας, 1ο ΓΕ.Λ. Κοζ.</t>
  </si>
  <si>
    <t>3ο-2ο-1ο-4ο ΓΕ.Λ. Κοζ.</t>
  </si>
  <si>
    <t>1ο ΕΠΑ.Λ. Κοζ., 3ο ΓΕ.Λ. Κοζ., 1ο-2ο-4ο-6ο Γυμ. Κοζ</t>
  </si>
  <si>
    <t>4ο-2ο-6ο Γυμν. Κοζ.</t>
  </si>
  <si>
    <t>Ναι</t>
  </si>
  <si>
    <t>Όχι</t>
  </si>
  <si>
    <t>Διάθεση 2 ώρες στο 8ο Γυμνάσιο Κοζάνης</t>
  </si>
  <si>
    <t>Διάθεση 2 ώρες στο 2ο Γυμνάσιο Κοζάνης</t>
  </si>
  <si>
    <t>Χωρίς Αίτηση</t>
  </si>
  <si>
    <t>Τοποθ. Διάθ. βάσει της 13ης/08-09-2020 (5η ημέρα) Πράξης του Π.Υ.Σ.Δ.Ε. Κοζάνης</t>
  </si>
  <si>
    <t>Διάθεση 4 ώρες στο Γυμνάσιο Σιάτιστας</t>
  </si>
  <si>
    <t>Διάθεση 6 ώρες στο ΓΕ.Λ. Νεάπολης</t>
  </si>
  <si>
    <t>Διάθεση 8 ώρες στο 4ο Γυμνάσιο Κοζάνης</t>
  </si>
  <si>
    <t>Διάθεση 8 ώρες στο 1ο Γυμνάσιο Κοζάνης και 4 ώρες στο Γυμνάσιο Κρόκου</t>
  </si>
  <si>
    <t>Διάθεση 6 ώρες στο 2ο Γυμνάσιο Κοζάνης, 6 ώρες στο 6ο Γυμνάσιο Κοζάνης και 3 ώρες στο Γυμνάσιο Ξηρολίμνης</t>
  </si>
  <si>
    <t>ΜΕΛΙΣΣΑΡΟΠΟΥΛΟΥ</t>
  </si>
  <si>
    <t>ΣΤΑΥΡΟΥΛΑ</t>
  </si>
  <si>
    <t>Διάθεση 8 ώρες στο 4ο Γυμνάσιο Πτολεμαΐδας</t>
  </si>
  <si>
    <t>ΧΑΣΑΠΗΣ</t>
  </si>
  <si>
    <t>Νέα προσωρινή τοποθέτηση στο 2ο ΓΕ.Λ. Πτολεμαΐδας (12 ώρες) με διάθεση 8 ώρες στο Μουσικό Σχολείο Πτολεμαΐδας</t>
  </si>
  <si>
    <t>Νέα προσωρινή τοποθέτηση στο 5ο Γυμνάσιο Πτολεμαΐδας (8 ώρες) με διάθεση 6 ώρες στο 1ο Γυμνάσιο Πτολεμαΐδας και 6 ώρες στο Γυμνάσιο Ανατολικού</t>
  </si>
  <si>
    <t>Νέα προσωρινή τοποθέτηση στο Γυμνάσιο με Λ.Τ. Πενταλόφου (8 ώρες)</t>
  </si>
  <si>
    <t>Διάθεση 6 ώρες στο Μουσικό Σχολείο Πτολεμαΐδας</t>
  </si>
  <si>
    <t>Διάθεση 7 ώρες στο Γυμνάσιο με Λ.Τ. Πενταλόφου</t>
  </si>
  <si>
    <t>Διάθεση 5 ώρες στο 4ο Εσπερινό ΕΠΑ.Λ. Κοζάνης</t>
  </si>
  <si>
    <t>Διάθεση 12 ώρες στο 1ο ΓΕ.Λ. Κοζάνης και 8 ώρες στο 3ο ΓΕ.Λ. Κοζάνης</t>
  </si>
  <si>
    <t>Διάθεση 12 ώρες στο 2ο ΕΠΑ.Λ. Πτολεμαΐδας</t>
  </si>
  <si>
    <t>Διάθεση 4 ώρες στο 6ο Γυμνάσιο Κοζάνης</t>
  </si>
  <si>
    <t>Διάθεση 9 ώρες στο 4ο Εσπερινό ΕΠΑ.Λ. Κοζάνης</t>
  </si>
  <si>
    <t>Διάθεση 12 ώρες στο 2ο ΕΠΑ.Λ. Κοζάνης</t>
  </si>
  <si>
    <t>Διάθεση 6 ώρες στο 1ο Γυμνάσιο Κοζάνης και 6 ώρες στο 2ο Γυμνάσιο Κοζάνης</t>
  </si>
  <si>
    <t>Νέα προσωρινή τοποθέτηση στο 2ο ΕΠΑ.Λ. Πτολεμαΐδας (14 ώρες) με διάθεση, 4 ώρες στο 1ο Γυμνάσιο Πτολεμαΐδας</t>
  </si>
  <si>
    <t>Νέα προσωρινή τοποθέτηση στο 4ο Γυμνάσιο Πτολεμαΐδας (6 ώρες), με διάθεση 6 ώρες στο 3ο Γυμνάσιο Πτολεμαΐδας, 6 ώρες στο 5ο Γυμνάσιο Πτολεμαΐδας και 2 ώρες στο 1ο ΕΠΑ.Λ. Πτολεμαΐδας</t>
  </si>
  <si>
    <t>Νέα προσωρινή τοποθέτηση στο Γυμνάσιο Σερβίων (9 ώρες), με διάθεση 6 ώρες στο Γυμνάσιο Βελβεντού και 2 ώρες στο ΕΠΑ.Λ. Σερβίων</t>
  </si>
  <si>
    <t>Νέα προσωρινή τοποθέτηση στο 3ο Εσπερινό ΕΠΑ.Λ. Πτολεμαΐδας (20 ώρες)</t>
  </si>
  <si>
    <t>Νέα προσωρινή τοποθέτηση στο 3ο Εσπερινό ΕΠΑ.Λ. Πτολεμαΐδας (11 ώρες) με διάθεση 2 ώρες στο Γυμνάσιο Κρόκου</t>
  </si>
  <si>
    <t>Τοποθέτηση στο 1ο ΕΠΑ.Λ. Κοζάνης (4 ώρες) με διάθεση 4 ώρες στο ΕΠΑ.Λ. Σιάτιστας και 2 ώρες στο Εσπερινό Γυμνάσιο Κοζάνης</t>
  </si>
  <si>
    <t>Τοποθ. Διάθ. βάσει της 11ης/28-08-2020 Πράξης του Π.Υ.Σ.Δ.Ε. Κοζάνης</t>
  </si>
  <si>
    <t>Προσωρινή τοποθέτηση στο 5ο Γυμνάσιο Πτολεμαΐδας (Χωρίς ωράριο)</t>
  </si>
  <si>
    <t>Προσωρινή τοποθέτηση στο 3ο Γενικό Λύκειο Πτολεμαΐδας (Χωρίς ωράριο)</t>
  </si>
  <si>
    <t>Προσωρινή τοποθέτηση στο 2ο ΕΠΑ.Λ. Κοζάνης (Χωρίς ωράριο)</t>
  </si>
  <si>
    <t>Προσωρινή τοποθέτηση στο 3ο Γενικό Λύκειο Κοζάνης (Χωρίς ωράριο)</t>
  </si>
  <si>
    <t>Προσωρινή τοποθέτηση στο Ενιαίο Ειδικό Επαγγελματικό Γυμνάσιο Λύκειο Κοζάνης (Χωρίς ωράριο)</t>
  </si>
  <si>
    <t>Προσωρινή τοποθέτηση στο 2ο Γενικό Λύκειο Πτολεμαΐδας (Χωρίς ωράριο)</t>
  </si>
  <si>
    <t>Προσωρινή τοποθέτηση στο 4ο Γυμνάσιο Κοζάνης (Χωρίς ωράριο)</t>
  </si>
  <si>
    <t>ΠΑΝΥΤΣΙΔΟΥ</t>
  </si>
  <si>
    <t>ΧΑΡΙΚΛΕΙΑ</t>
  </si>
  <si>
    <t>Προσωρινή τοποθέτηση στο 2ο Γενικό Λύκειο Κοζάνης (Χωρίς ωράριο)</t>
  </si>
  <si>
    <t>ΠΟΖΟΓΛΟΥ</t>
  </si>
  <si>
    <t>Προσωρινή τοποθέτηση στο 2ο ΕΠΑ.Λ. Πτολεμαΐδας (Χωρίς ωράριο)</t>
  </si>
  <si>
    <t>Προσωρινή τοποθέτηση στο 3ο Εσπερινό ΕΠΑ.Λ. Πτολεμαΐδας (Χωρίς ωράριο)</t>
  </si>
  <si>
    <t>Προσωρινή τοποθέτηση στο ΕΠΑ.Λ. Σερβίων (Χωρίς ωράριο)</t>
  </si>
  <si>
    <t>ΚΑΚΑΛΕ</t>
  </si>
  <si>
    <t>ΑΝΝΟΥΛΑ</t>
  </si>
  <si>
    <t>ΕΠΑ.Λ. ΣΕΡΒΙΩΝ</t>
  </si>
  <si>
    <r>
      <t>Τοποθέτηση στο Εσπερινό Γενικό Λύκειο</t>
    </r>
    <r>
      <rPr>
        <sz val="8"/>
        <color indexed="8"/>
        <rFont val="Calibri"/>
        <family val="2"/>
        <charset val="161"/>
        <scheme val="minor"/>
      </rPr>
      <t xml:space="preserve"> Κοζάνης (Χωρίς ωράριο)</t>
    </r>
  </si>
  <si>
    <r>
      <t>Τοποθέτηση στο Εσπερινό 1ο ΕΠΑ.Λ.</t>
    </r>
    <r>
      <rPr>
        <sz val="8"/>
        <color indexed="8"/>
        <rFont val="Calibri"/>
        <family val="2"/>
        <charset val="161"/>
        <scheme val="minor"/>
      </rPr>
      <t xml:space="preserve"> Κοζάνης (Χωρίς ωράριο)</t>
    </r>
  </si>
  <si>
    <t>ΜΑΝΤΖΙΟΣ</t>
  </si>
  <si>
    <t>ΚΥΡΙΑΚΟΣ</t>
  </si>
  <si>
    <r>
      <t>1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ΜΕΤΣΟΒΟΥ</t>
    </r>
  </si>
  <si>
    <t>ΝΕΟΔΙΟΡΙΣΤΗ</t>
  </si>
  <si>
    <t>ΞΑΝΘΟΠΟΥΛΟΥ</t>
  </si>
  <si>
    <t>ΝΕΟΔΙΟΡΙΣΤΟΣ</t>
  </si>
  <si>
    <t>ΠΛΙΑΤΣΚΑΣ</t>
  </si>
  <si>
    <t>ΚΩΝΣΤΑΝΤΙΝΑ</t>
  </si>
  <si>
    <t>Τοποθέτηση στο Ε.Ε.Ε.ΕΚ. Κοζάνης</t>
  </si>
  <si>
    <t>Τοποθ. Διάθ. βάσει της 14ης/18-09-2020 Πράξης του Π.Υ.Σ.Δ.Ε. Κοζάνης</t>
  </si>
  <si>
    <t>Τροποποίηση διάθεσης 6 ώρες από 4 στο Γυμνάσιο Σιάτιστας</t>
  </si>
  <si>
    <t>Ανάκληση διάθεσης 4 ώρες από το Γυμνάσιο Κρόκου</t>
  </si>
  <si>
    <t>Τοποθέτηση στο Γυμνάσιο Κρόκου (6 ώρες)</t>
  </si>
  <si>
    <t>Ανάκληση διάθεσης 8 ώρες από το Μουσικό Σχολείο Πτολεμαΐδας, νέα προσωρινή τοποθέτηση στο 3ο ΓΕ.Λ. Πτολεμαΐδας (12 ώρες) και διάθεση 8 ώρες στο Γυμνάσιο με Λ.Τ. Πενταλόφου</t>
  </si>
  <si>
    <t>Ανάκληση διάθεσης 6 ώρες από το 1ο Γυμνάσιο Πτολεμαΐδας και 6 ώρες από το Γυμνάσιο Ανατολικού, νέα προσωρινή τοποθέτηση στο 2ο ΓΕ.Λ. Πτολεμαΐδας (12 ώρες) και διάθεση 8 ώρες στο Μουσικό Σχολείο Πτολεμαΐδας.</t>
  </si>
  <si>
    <t>Νέα προσωρινή τοποθέτηση (6 ώρες) στο 4ο Γυμνάσιο Πτολεμαΐδας, 6 ώρες στο 1ο Γυμνάσιο Πτολεμαΐδας και 2 ώρες στο 1ο ΕΠΑ.Λ. Πτολεμαΐδας</t>
  </si>
  <si>
    <t>ΤΟΥΛΙΑ</t>
  </si>
  <si>
    <t>1ο ΓΥΜΝΑΣΙΟ ΓΡΕΒΕΝΩΝ</t>
  </si>
  <si>
    <t>Τοποθέτηση στο 5ο Γυμνάσιο Κοζάνης</t>
  </si>
  <si>
    <t>Ανάκληση διάθεσης 12 ώρες από το 2ο ΕΠΑ.Λ. Πτολεμαΐδας και νέα διάθεση 12 ώρες στο 3ο Εσπερινό ΕΠΑ.Λ. Πτολεμαΐδας</t>
  </si>
  <si>
    <t>Τροποποίηση διάθεσης 12 ώρες από 9 στο 4ο Εσπερινό ΕΠΑ.Λ. Κοζάνης</t>
  </si>
  <si>
    <t>Νέα προσωρινή τοποθέτηση στο 5ο Γυμνάσιο Πτολεμαΐδας με διάθεση 4 ώρες στο Γυμνάσιο Ανατολικού</t>
  </si>
  <si>
    <t>Νέα προσωρινή τοποθέτηση στο 2ο ΕΠΑ.Λ. Κοζάνης και ανάκληση διάθεσης 2 ώρες από το Γυμνάσιο Κρόκου</t>
  </si>
  <si>
    <t>Τοποθέτηση στο 3ο Εσπερινό ΕΠΑ.Λ. Πτολεμαΐδας (20 ώρες)</t>
  </si>
  <si>
    <r>
      <t>Τοποθέτηση στο ΕΠΑ.Λ.</t>
    </r>
    <r>
      <rPr>
        <sz val="8"/>
        <color indexed="8"/>
        <rFont val="Calibri"/>
        <family val="2"/>
        <charset val="161"/>
        <scheme val="minor"/>
      </rPr>
      <t xml:space="preserve"> Σερβίων (Χωρίς ωράριο)</t>
    </r>
  </si>
  <si>
    <t>Ανάκληση διάθεσης 6 ώρες από το 3ο Γυμνάσιο Πτολεμαΐδας, 6 ώρες από το 5ο Γυμνάσιο Πτολεμαΐδας και 2 ώρες από το 1ο ΕΠΑ.Λ. Πτολεμαΐδας, νέα προσωρινή τοποθέτηση (12 ώρες) στο 2ο ΕΠΑ.Λ. Πτολεμαΐδας και διάθεση 8 ώρες στο 3ο Γυμνάσιο Πτολεμαΐδας</t>
  </si>
  <si>
    <t>Τοποθ. Διάθ. βάσει της 16ης/24-09-2020 Πράξης του Π.Υ.Σ.Δ.Ε. Κοζάνης</t>
  </si>
  <si>
    <t>Ανάκληση διάθεσης 4 ώρες από το 6ο Γυμνάσιο Κοζάνης και νέα διάθεση 4 ώρες στο 2ο ΓΕ.Λ. Κοζάνης</t>
  </si>
  <si>
    <t>Ανάκληση διάθεσης 4 ώρες από το Γυμνάσιο Ανατολικού</t>
  </si>
  <si>
    <r>
      <t xml:space="preserve">Τοποθέτηση στο 2ο ΕΠΑ.Λ. Κοζάνης (από </t>
    </r>
    <r>
      <rPr>
        <b/>
        <sz val="8"/>
        <rFont val="Calibri"/>
        <family val="2"/>
        <charset val="161"/>
        <scheme val="minor"/>
      </rPr>
      <t>21/09/2020</t>
    </r>
    <r>
      <rPr>
        <sz val="8"/>
        <rFont val="Calibri"/>
        <family val="2"/>
        <charset val="161"/>
        <scheme val="minor"/>
      </rPr>
      <t xml:space="preserve">) </t>
    </r>
    <r>
      <rPr>
        <b/>
        <sz val="8"/>
        <rFont val="Calibri"/>
        <family val="2"/>
        <charset val="161"/>
        <scheme val="minor"/>
      </rPr>
      <t>(Μαθητεία)</t>
    </r>
  </si>
  <si>
    <t>ΑΡΑΒΑΝΗ</t>
  </si>
  <si>
    <t>ΛΑΖΑΡΟΥ</t>
  </si>
  <si>
    <t>ΛΙΑΛΙΟΣ</t>
  </si>
  <si>
    <t>Μόρια Σ.Υ..</t>
  </si>
  <si>
    <t>Μόρια Δ.Σ.</t>
  </si>
  <si>
    <t>ΚΑΡΑΤΖΙΑ</t>
  </si>
  <si>
    <t>Μόρ. Σ.Υ..</t>
  </si>
  <si>
    <t>Μόρ. Δ.Σ.</t>
  </si>
  <si>
    <t>ΣΤΥΛΙΑΝΗ</t>
  </si>
  <si>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Εσπερινό ΕΠΑ.Λ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</si>
  <si>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t xml:space="preserve">Γενικό Λύκειο </t>
    </r>
    <r>
      <rPr>
        <b/>
        <sz val="8"/>
        <color indexed="8"/>
        <rFont val="Calibri"/>
        <family val="2"/>
        <charset val="161"/>
        <scheme val="minor"/>
      </rPr>
      <t>Σιάτιστας</t>
    </r>
  </si>
  <si>
    <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Σιάτιστας</t>
    </r>
  </si>
  <si>
    <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Νεάπολης</t>
    </r>
  </si>
  <si>
    <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Ανατολικού</t>
    </r>
  </si>
  <si>
    <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Περδίκκα</t>
    </r>
  </si>
  <si>
    <r>
      <t xml:space="preserve">Γενικό Λύκειο </t>
    </r>
    <r>
      <rPr>
        <b/>
        <sz val="8"/>
        <color indexed="8"/>
        <rFont val="Calibri"/>
        <family val="2"/>
        <charset val="161"/>
        <scheme val="minor"/>
      </rPr>
      <t>Σερβίων</t>
    </r>
  </si>
  <si>
    <r>
      <t xml:space="preserve">Γενικό Λύκειο </t>
    </r>
    <r>
      <rPr>
        <b/>
        <sz val="8"/>
        <color indexed="8"/>
        <rFont val="Calibri"/>
        <family val="2"/>
        <charset val="161"/>
        <scheme val="minor"/>
      </rPr>
      <t>Νεάπολης</t>
    </r>
  </si>
  <si>
    <r>
      <t xml:space="preserve">Εσπερινό Γυμνάσιο με Λ.Τ.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</si>
  <si>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Ξηρολίμνης</t>
    </r>
  </si>
  <si>
    <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Σερβίων</t>
    </r>
  </si>
  <si>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</si>
  <si>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t>ΧΑΤΖΗΪΩΑΝΝΙΔΟΥ</t>
  </si>
  <si>
    <t>ΘΩΜΑΣ</t>
  </si>
  <si>
    <t>ΣΑΛΤΣΟΓΛΙΔΟΥ</t>
  </si>
  <si>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Γρεβενών</t>
    </r>
  </si>
  <si>
    <t>ΖΟΥΡΟΥΦΙΔΗΣ</t>
  </si>
  <si>
    <t>ΕΥΣΤΑΘΙΟΣ</t>
  </si>
  <si>
    <t>ΚΟΥΤΣΟΝΙΚΑΣ</t>
  </si>
  <si>
    <r>
      <t xml:space="preserve">Μουσικό Σχολείο </t>
    </r>
    <r>
      <rPr>
        <b/>
        <sz val="8"/>
        <color indexed="8"/>
        <rFont val="Calibri"/>
        <family val="2"/>
        <charset val="161"/>
        <scheme val="minor"/>
      </rPr>
      <t>Αγρινίου</t>
    </r>
  </si>
  <si>
    <t>ΚΡΟΜΜΥΔΑ</t>
  </si>
  <si>
    <t>ΛΙΛΗ</t>
  </si>
  <si>
    <t>ΠΟΛΥΞΕΝΗ</t>
  </si>
  <si>
    <t>ΜΟΥΜΟΥΛΙΔΟΥ</t>
  </si>
  <si>
    <t>ΠΟΛΙΤΙΔΟΥ</t>
  </si>
  <si>
    <t>ΤΣΙΩΝΑΣ</t>
  </si>
  <si>
    <t>ΣΤΕΡΓΙΟΣ</t>
  </si>
  <si>
    <t>ΖΑΖΟΠΟΥΛΟΥ</t>
  </si>
  <si>
    <t>ΣΗΜΕΛΑ</t>
  </si>
  <si>
    <t>ΚΑΚΑΛΗ</t>
  </si>
  <si>
    <t>ΣΒΩΛΟΥ</t>
  </si>
  <si>
    <t>ΖΑΡΟΓΙΑΝΝΗ</t>
  </si>
  <si>
    <t>Γ. Από Απόσπ.</t>
  </si>
  <si>
    <t>Υ.Ω.</t>
  </si>
  <si>
    <r>
      <t xml:space="preserve">Γυμνάσιο </t>
    </r>
    <r>
      <rPr>
        <b/>
        <sz val="8"/>
        <color rgb="FF000000"/>
        <rFont val="Calibri"/>
        <family val="2"/>
        <charset val="161"/>
        <scheme val="minor"/>
      </rPr>
      <t>Αιανής</t>
    </r>
  </si>
  <si>
    <r>
      <t xml:space="preserve">Γυμνάσιο </t>
    </r>
    <r>
      <rPr>
        <b/>
        <sz val="8"/>
        <color rgb="FF000000"/>
        <rFont val="Calibri"/>
        <family val="2"/>
        <charset val="161"/>
        <scheme val="minor"/>
      </rPr>
      <t>Κρόκου</t>
    </r>
  </si>
  <si>
    <r>
      <rPr>
        <sz val="8"/>
        <color rgb="FF000000"/>
        <rFont val="Calibri"/>
        <family val="2"/>
        <charset val="161"/>
        <scheme val="minor"/>
      </rPr>
      <t>Γυμνάσιο</t>
    </r>
    <r>
      <rPr>
        <b/>
        <sz val="8"/>
        <color indexed="8"/>
        <rFont val="Calibri"/>
        <family val="2"/>
        <charset val="161"/>
        <scheme val="minor"/>
      </rPr>
      <t xml:space="preserve"> Γαλατινής</t>
    </r>
  </si>
  <si>
    <r>
      <rPr>
        <b/>
        <sz val="8"/>
        <color rgb="FF000000"/>
        <rFont val="Calibri"/>
        <family val="2"/>
        <charset val="161"/>
        <scheme val="minor"/>
      </rP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</si>
  <si>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t>ΑΘΑΝΑΣΙΑ</t>
  </si>
  <si>
    <r>
      <t xml:space="preserve">Γενικό Λύκειο </t>
    </r>
    <r>
      <rPr>
        <b/>
        <sz val="8"/>
        <color rgb="FF000000"/>
        <rFont val="Calibri"/>
        <family val="2"/>
        <charset val="161"/>
        <scheme val="minor"/>
      </rPr>
      <t>Σερβίων</t>
    </r>
  </si>
  <si>
    <t>ΓΙΑΚΟΥ</t>
  </si>
  <si>
    <r>
      <t xml:space="preserve">Γυμνάσιο </t>
    </r>
    <r>
      <rPr>
        <b/>
        <sz val="8"/>
        <color theme="1"/>
        <rFont val="Calibri"/>
        <family val="2"/>
        <charset val="161"/>
        <scheme val="minor"/>
      </rPr>
      <t>Θιναλίου Κέρκυρας</t>
    </r>
  </si>
  <si>
    <t>722914</t>
  </si>
  <si>
    <t>ΞΑΝΘΗ</t>
  </si>
  <si>
    <r>
      <t xml:space="preserve">Γυμνάσιο </t>
    </r>
    <r>
      <rPr>
        <b/>
        <sz val="8"/>
        <color rgb="FF000000"/>
        <rFont val="Calibri"/>
        <family val="2"/>
        <charset val="161"/>
        <scheme val="minor"/>
      </rPr>
      <t>Φαιάκων Κέρκυρας</t>
    </r>
  </si>
  <si>
    <t xml:space="preserve">ΖΩΡΟΥ </t>
  </si>
  <si>
    <t xml:space="preserve">ΟΥΡΑΝΙΑ </t>
  </si>
  <si>
    <r>
      <t xml:space="preserve">Γυμνάσιο </t>
    </r>
    <r>
      <rPr>
        <b/>
        <sz val="8"/>
        <color rgb="FF000000"/>
        <rFont val="Calibri"/>
        <family val="2"/>
        <charset val="161"/>
        <scheme val="minor"/>
      </rPr>
      <t>Πευκοχωρίου Χαλκιδικής</t>
    </r>
  </si>
  <si>
    <t xml:space="preserve">ΚΟΝΤΟΥΛΑ </t>
  </si>
  <si>
    <t xml:space="preserve">ΔΕΣΠΟΙΝΑ </t>
  </si>
  <si>
    <r>
      <t xml:space="preserve"> Γυμνάσιο με Λ.Τ. </t>
    </r>
    <r>
      <rPr>
        <b/>
        <sz val="8"/>
        <color rgb="FF000000"/>
        <rFont val="Calibri"/>
        <family val="2"/>
        <charset val="161"/>
        <scheme val="minor"/>
      </rPr>
      <t>Μεγανησίου Λευκάδας</t>
    </r>
  </si>
  <si>
    <t xml:space="preserve">ΤΣΙΜΟΥΛΑ </t>
  </si>
  <si>
    <t xml:space="preserve">ΒΑΙΑ </t>
  </si>
  <si>
    <t>Γ. Οργάν.</t>
  </si>
  <si>
    <t>ΠΑΠΑΧΑΡΙΣΗΣ</t>
  </si>
  <si>
    <t>ΚΑΤΣΑΝΤΩΝΗ</t>
  </si>
  <si>
    <r>
      <t xml:space="preserve">Γενικό Λύκειο </t>
    </r>
    <r>
      <rPr>
        <b/>
        <sz val="8"/>
        <color rgb="FF000000"/>
        <rFont val="Calibri"/>
        <family val="2"/>
        <charset val="161"/>
        <scheme val="minor"/>
      </rPr>
      <t>Βελβεντού</t>
    </r>
  </si>
  <si>
    <t>Ειδική Κατ.</t>
  </si>
  <si>
    <t>Μόρια Οικ. Κατ.</t>
  </si>
  <si>
    <t>-</t>
  </si>
  <si>
    <t>ΠΕΡΒΑΝΑ</t>
  </si>
  <si>
    <t>ΚΑΛΛΙΟΠΗ</t>
  </si>
  <si>
    <t>ΛΙΟΓΑ</t>
  </si>
  <si>
    <t>ΜΗΧΟΥ</t>
  </si>
  <si>
    <t>ΤΣΙΡΕΚΑ</t>
  </si>
  <si>
    <t>ΝΑΝΟΥ</t>
  </si>
  <si>
    <t>ΣΑΝΝΑ</t>
  </si>
  <si>
    <r>
      <t xml:space="preserve">Γυμνάσιο </t>
    </r>
    <r>
      <rPr>
        <b/>
        <sz val="8"/>
        <color rgb="FF000000"/>
        <rFont val="Calibri"/>
        <family val="2"/>
        <charset val="161"/>
        <scheme val="minor"/>
      </rPr>
      <t>Σερβίων</t>
    </r>
  </si>
  <si>
    <r>
      <t xml:space="preserve">ΕΠΑ.Λ. </t>
    </r>
    <r>
      <rPr>
        <b/>
        <sz val="8"/>
        <color rgb="FF000000"/>
        <rFont val="Calibri"/>
        <family val="2"/>
        <charset val="161"/>
      </rPr>
      <t>Σερβίων</t>
    </r>
  </si>
  <si>
    <r>
      <t>5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rgb="FF000000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Πτολεμαΐδας «</t>
    </r>
    <r>
      <rPr>
        <b/>
        <i/>
        <sz val="8"/>
        <color rgb="FF948A54"/>
        <rFont val="Calibri"/>
        <family val="2"/>
        <charset val="161"/>
        <scheme val="minor"/>
      </rPr>
      <t>Ευαγόρας Παλληκαρίδης</t>
    </r>
    <r>
      <rPr>
        <b/>
        <sz val="8"/>
        <color rgb="FF000000"/>
        <rFont val="Calibri"/>
        <family val="2"/>
        <charset val="161"/>
        <scheme val="minor"/>
      </rPr>
      <t>»</t>
    </r>
  </si>
  <si>
    <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rgb="FF000000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Γυμνάσιο</t>
    </r>
    <r>
      <rPr>
        <b/>
        <sz val="8"/>
        <color rgb="FF000000"/>
        <rFont val="Calibri"/>
        <family val="2"/>
        <charset val="161"/>
        <scheme val="minor"/>
      </rPr>
      <t xml:space="preserve"> Πτολεμαΐδας 
</t>
    </r>
    <r>
      <rPr>
        <b/>
        <i/>
        <sz val="8"/>
        <color rgb="FF948A54"/>
        <rFont val="Calibri"/>
        <family val="2"/>
        <charset val="161"/>
        <scheme val="minor"/>
      </rPr>
      <t>"Ίων Δραγούμης"</t>
    </r>
  </si>
  <si>
    <r>
      <t xml:space="preserve">Γυμνάσιο </t>
    </r>
    <r>
      <rPr>
        <b/>
        <sz val="8"/>
        <rFont val="Calibri"/>
        <family val="2"/>
        <charset val="161"/>
        <scheme val="minor"/>
      </rPr>
      <t>Βελβεντού</t>
    </r>
    <r>
      <rPr>
        <sz val="8"/>
        <rFont val="Calibri"/>
        <family val="2"/>
        <charset val="161"/>
        <scheme val="minor"/>
      </rPr>
      <t xml:space="preserve"> 
"</t>
    </r>
    <r>
      <rPr>
        <b/>
        <i/>
        <sz val="8"/>
        <color rgb="FF806200"/>
        <rFont val="Calibri"/>
        <family val="2"/>
        <charset val="161"/>
        <scheme val="minor"/>
      </rPr>
      <t>Ζήνων Παπαναστασίου</t>
    </r>
    <r>
      <rPr>
        <sz val="8"/>
        <rFont val="Calibri"/>
        <family val="2"/>
        <charset val="161"/>
        <scheme val="minor"/>
      </rPr>
      <t>"</t>
    </r>
  </si>
  <si>
    <r>
      <t xml:space="preserve">Γυμνάσιο </t>
    </r>
    <r>
      <rPr>
        <b/>
        <sz val="8"/>
        <color rgb="FF000000"/>
        <rFont val="Calibri"/>
        <family val="2"/>
        <charset val="161"/>
        <scheme val="minor"/>
      </rPr>
      <t>Αιανής 
"</t>
    </r>
    <r>
      <rPr>
        <b/>
        <i/>
        <sz val="8"/>
        <color rgb="FF806200"/>
        <rFont val="Calibri"/>
        <family val="2"/>
        <charset val="161"/>
        <scheme val="minor"/>
      </rPr>
      <t>Χρήστου Μανώλη</t>
    </r>
    <r>
      <rPr>
        <b/>
        <sz val="8"/>
        <color rgb="FF000000"/>
        <rFont val="Calibri"/>
        <family val="2"/>
        <charset val="161"/>
        <scheme val="minor"/>
      </rPr>
      <t>"</t>
    </r>
  </si>
  <si>
    <t>ΑΔΑΜΙΔΟΥ</t>
  </si>
  <si>
    <r>
      <t xml:space="preserve">Γυμνάσιο </t>
    </r>
    <r>
      <rPr>
        <b/>
        <sz val="8"/>
        <color rgb="FF000000"/>
        <rFont val="Calibri"/>
        <family val="2"/>
        <charset val="161"/>
        <scheme val="minor"/>
      </rPr>
      <t>Παλαίρου</t>
    </r>
    <r>
      <rPr>
        <sz val="8"/>
        <color indexed="8"/>
        <rFont val="Calibri"/>
        <family val="2"/>
        <charset val="161"/>
        <scheme val="minor"/>
      </rPr>
      <t xml:space="preserve"> με Λ.Τ. </t>
    </r>
    <r>
      <rPr>
        <b/>
        <sz val="8"/>
        <color rgb="FF000000"/>
        <rFont val="Calibri"/>
        <family val="2"/>
        <charset val="161"/>
        <scheme val="minor"/>
      </rPr>
      <t>Αιτωλοακαρνανίας</t>
    </r>
  </si>
  <si>
    <t>ΔΙΒΙΟΥ</t>
  </si>
  <si>
    <r>
      <t xml:space="preserve">Γυμνάσιο </t>
    </r>
    <r>
      <rPr>
        <b/>
        <sz val="8"/>
        <color rgb="FF000000"/>
        <rFont val="Calibri"/>
        <family val="2"/>
        <charset val="161"/>
        <scheme val="minor"/>
      </rPr>
      <t>Σχηματαρίου Βοιωτίας</t>
    </r>
  </si>
  <si>
    <r>
      <t xml:space="preserve">Γενικό Λύκειο </t>
    </r>
    <r>
      <rPr>
        <b/>
        <sz val="8"/>
        <color indexed="8"/>
        <rFont val="Calibri"/>
        <family val="2"/>
        <charset val="161"/>
        <scheme val="minor"/>
      </rPr>
      <t>Άστρους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sz val="8"/>
        <color rgb="FF000000"/>
        <rFont val="Calibri"/>
        <family val="2"/>
        <charset val="161"/>
        <scheme val="minor"/>
      </rPr>
      <t>Αρκαδίας</t>
    </r>
  </si>
  <si>
    <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Πύργου Μονοφατσίου Ηρακλείου</t>
    </r>
  </si>
  <si>
    <r>
      <rPr>
        <sz val="8"/>
        <rFont val="Calibri"/>
        <family val="1"/>
      </rPr>
      <t>ΕΙΡΗΝΗ</t>
    </r>
  </si>
  <si>
    <r>
      <rPr>
        <b/>
        <sz val="8"/>
        <color rgb="FF000000"/>
        <rFont val="Calibri"/>
        <family val="2"/>
        <charset val="161"/>
        <scheme val="minor"/>
      </rP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rgb="FF000000"/>
        <rFont val="Calibri"/>
        <family val="2"/>
        <charset val="161"/>
        <scheme val="minor"/>
      </rPr>
      <t>Ζακύνθου</t>
    </r>
  </si>
  <si>
    <r>
      <rPr>
        <b/>
        <sz val="8"/>
        <rFont val="Calibri"/>
        <family val="1"/>
      </rPr>
      <t>ΤΣΑΚΙΛΤΖΙΔΟΥ</t>
    </r>
  </si>
  <si>
    <r>
      <rPr>
        <sz val="8"/>
        <rFont val="Calibri"/>
        <family val="1"/>
      </rPr>
      <t>ΣΟΦΙΑ</t>
    </r>
  </si>
  <si>
    <r>
      <t xml:space="preserve">Γυμνάσιο </t>
    </r>
    <r>
      <rPr>
        <b/>
        <sz val="8"/>
        <color rgb="FF000000"/>
        <rFont val="Calibri"/>
        <family val="2"/>
        <charset val="161"/>
        <scheme val="minor"/>
      </rPr>
      <t>Πέτα Άρτας</t>
    </r>
  </si>
  <si>
    <r>
      <rPr>
        <b/>
        <sz val="8"/>
        <color rgb="FF000000"/>
        <rFont val="Calibri"/>
        <family val="2"/>
        <charset val="161"/>
        <scheme val="minor"/>
      </rP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Κω</t>
    </r>
    <r>
      <rPr>
        <sz val="8"/>
        <color indexed="8"/>
        <rFont val="Calibri"/>
        <family val="2"/>
        <charset val="161"/>
        <scheme val="minor"/>
      </rPr>
      <t xml:space="preserve"> </t>
    </r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</si>
  <si>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Α' Αθήνας</t>
    </r>
  </si>
  <si>
    <t>2ο-4ο ΓΕ.Λ. Κοζ., 2ο ΕΠΑ.Λ. Κοζ., 8ο Γυμν. Κοζ., 1ο ΓΕ.Λ. Κοζ.</t>
  </si>
  <si>
    <r>
      <rPr>
        <u/>
        <sz val="8"/>
        <rFont val="Calibri"/>
        <family val="2"/>
        <charset val="161"/>
        <scheme val="minor"/>
      </rPr>
      <t>Ολική</t>
    </r>
    <r>
      <rPr>
        <sz val="8"/>
        <rFont val="Calibri"/>
        <family val="2"/>
        <charset val="161"/>
        <scheme val="minor"/>
      </rPr>
      <t xml:space="preserve"> διάθεση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Πτολεμαΐδας</t>
    </r>
  </si>
  <si>
    <t>1ο-2ο ΕΠΑ.Λ. Κοζ.</t>
  </si>
  <si>
    <t>Γυμν. Περδίκκα, Γυμν. Εμπ. - Αναρρ., 4ο-1ο-5ο-2ο Γυμν. Πτολ.</t>
  </si>
  <si>
    <t>4ο-2ο-1ο ΓΕ.Λ. Κοζ.</t>
  </si>
  <si>
    <t>3ο-4ο Γυμν. Πτολ., 2ο ΓΕ.Λ. Πτολ., 2ο ΕΠΑ.Λ. Πτολ., Γυμν. Αναρράχης-Εμπορίου, 2ο Γυμν. Κοζ., 1ο-2ο ΓΕ.Λ. Κοζ., 2ο ΕΠΑ.Λ. Κοζ.</t>
  </si>
  <si>
    <t>2ο ΓΕ.Λ. Κοζ., 8ο-2ο Γυμν. Κοζ., 1ο-2ο ΕΠΑ.Λ. Κοζ.</t>
  </si>
  <si>
    <t>ΓΕ.Λ. Σερβίων, ΕΠΑ.Λ. Σερβίων</t>
  </si>
  <si>
    <t>Καλλ. Γυμν. Κοζ., Γυμν. Ξηρολίμνης</t>
  </si>
  <si>
    <t>Εσπ. Γυμν. Κοζ., 4ο Εσπ. ΕΠΑ.Λ. Κοζ., 2ο, 6ο, 8ο Γυμν. Κοζ.</t>
  </si>
  <si>
    <t>ΕΛΕΥΘΕΡΙΑΔΟΥ</t>
  </si>
  <si>
    <t>2ο, 4ο ΓΕ.Λ. Κοζ., 2ο ΕΠΑ.Λ. Κοζ., 1ο ΓΕ.Λ. Κοζ., 8ο, 6ο, 2ο, 5ο, 4ο, 1ο Γυμν. Κοζ.</t>
  </si>
  <si>
    <r>
      <rPr>
        <b/>
        <sz val="8"/>
        <color rgb="FF000000"/>
        <rFont val="Calibri"/>
        <family val="2"/>
        <charset val="161"/>
        <scheme val="minor"/>
      </rPr>
      <t>3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rgb="FF000000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
(</t>
    </r>
    <r>
      <rPr>
        <b/>
        <i/>
        <sz val="8"/>
        <color rgb="FF806200"/>
        <rFont val="Calibri"/>
        <family val="2"/>
        <charset val="161"/>
        <scheme val="minor"/>
      </rPr>
      <t>Χαρακτηρισθέν ως Δημόσιο Ωνάσειο Λύκειο Κοζάνης</t>
    </r>
    <r>
      <rPr>
        <sz val="8"/>
        <color indexed="8"/>
        <rFont val="Calibri"/>
        <family val="2"/>
        <charset val="161"/>
        <scheme val="minor"/>
      </rPr>
      <t>)</t>
    </r>
  </si>
  <si>
    <t>1ο, 3ο ΓΕ.Λ. Πτολ.</t>
  </si>
  <si>
    <t>ΝΙΚΟΛΑΪΔΟΥ</t>
  </si>
  <si>
    <r>
      <rPr>
        <b/>
        <sz val="8"/>
        <color rgb="FF000000"/>
        <rFont val="Calibri"/>
        <family val="2"/>
        <charset val="161"/>
        <scheme val="minor"/>
      </rPr>
      <t>3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
(</t>
    </r>
    <r>
      <rPr>
        <b/>
        <i/>
        <sz val="8"/>
        <color rgb="FF806200"/>
        <rFont val="Calibri"/>
        <family val="2"/>
        <charset val="161"/>
        <scheme val="minor"/>
      </rPr>
      <t>Χαρακτηρισθέν ως Δημόσιο Ωνάσειο Γυμνάσιο Κοζάνης</t>
    </r>
    <r>
      <rPr>
        <sz val="8"/>
        <color indexed="8"/>
        <rFont val="Calibri"/>
        <family val="2"/>
        <charset val="161"/>
        <scheme val="minor"/>
      </rPr>
      <t>)</t>
    </r>
  </si>
  <si>
    <t>2ο, 5ο Γυμν. Κοζ., 2ο ΓΕ.Λ. Κοζ., 4ο Γυμν. Κοζ., 4ο ΓΕ.Λ. Κοζ., 8ο Γυμν. Κοζ., 1ο ΓΕ.Λ. Κοζ., 6ο Γυμν. Κοζ., Καλλ. Γυμν. Κοζ., 2ο, 1ο ΕΠΑ.Λ. Κοζ., Γυμν. Κρόκου, Γυμν. Καπνοχωρίου, Γυμν. Λευκοπηγής, Γυμν. Ξηρολίμνης, ΓΕ.Λ. Σερβίων, ΕΠΑ.Λ. Σερβίων, Γυμν. Αιανής</t>
  </si>
  <si>
    <t>ΓΕ.Λ. Νεάπολης, Γυμν. Εράτυρας, Γυμν. Γαλατινής</t>
  </si>
  <si>
    <t>1ο, 3ο, 4ο Γυμν. Πτολ., Μουσ. Σχολ. Πτολ., 2ο, 1ο, 3ο ΓΕ.Λ. Πτολ., 5ο Γυμν. Πτολ., Γυμν. Περδίκκα</t>
  </si>
  <si>
    <t>Γυμν. Εράτυρας, Γυμν. Τσοτυλίου</t>
  </si>
  <si>
    <t>8ο, 6ο Γυμν. Κοζ., Γυμν. Λευκοπηγής, 5ο, 4ο, 2ο Γυμν. Κοζ., Γυμν. Ξηρολίμνης, Γυμν. Κρόκου, 1ο Γυμν. Κοζ.</t>
  </si>
  <si>
    <r>
      <rPr>
        <b/>
        <sz val="8"/>
        <color rgb="FF000000"/>
        <rFont val="Calibri"/>
        <family val="2"/>
        <charset val="161"/>
        <scheme val="minor"/>
      </rPr>
      <t>3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rgb="FF000000"/>
        <rFont val="Calibri"/>
        <family val="2"/>
        <charset val="161"/>
        <scheme val="minor"/>
      </rPr>
      <t xml:space="preserve"> Γενικό Λύκειο </t>
    </r>
    <r>
      <rPr>
        <b/>
        <sz val="8"/>
        <color rgb="FF000000"/>
        <rFont val="Calibri"/>
        <family val="2"/>
        <charset val="161"/>
        <scheme val="minor"/>
      </rPr>
      <t>Βέροιας</t>
    </r>
  </si>
  <si>
    <t>6ο, 8ο, 2ο Γυμν. Κοζ., 2ο, 1ο ΕΠΑ.Λ. Κοζ., 1ο, 2ο, 4ο ΓΕ.Λ. Κοζ., Καλλ. Γυμν. Κοζ., ΕΠΑ.Λ. Σερβίων, ΓΕ.Λ. Σερβίων</t>
  </si>
  <si>
    <t>Εσπ. Γυμν. Κοζ., Καλλ. Γυμν. Κοζ.</t>
  </si>
  <si>
    <t>2ο ΕΠΑ.Λ. Κοζ., 2ο, 4ο, 3ο ΓΕ.Λ. Κοζ., 3ο, 8ο, 4ο, 2ο, 5ο, 6ο, 1ο Γυμν. Κοζ., 1ο ΕΠΑ.Λ. Κοζ., 1ο ΓΕ.Λ. Κοζ., Γυμν. Κρόκου, Καλλ. Γυμν. Κοζ., Μουσ. Σχολ. Σιάτιστας, ΕΠΑ.Λ. Σιάτιστας, ΕΠΑ.Λ. Σερβίων</t>
  </si>
  <si>
    <t>Γυμν. Εράτυρας</t>
  </si>
  <si>
    <t>4ο, 1ο ΓΕ.Λ. Κοζ.</t>
  </si>
  <si>
    <t>1ο, 2ο, 5ο, 6ο, 4ο, 8ο Γυμν. Κοζ., 1ο, 4ο, 2ο ΓΕ.Λ. Κοζ.</t>
  </si>
  <si>
    <t>ΕΠΑ.Λ. Σιάτιστας, Γυμν. Εράτυρας, Γυμν. Γαλατινής, Γυμν. Ξηρολίμνης</t>
  </si>
  <si>
    <r>
      <rPr>
        <b/>
        <u/>
        <sz val="8"/>
        <color rgb="FF000000"/>
        <rFont val="Calibri"/>
        <family val="2"/>
        <charset val="161"/>
        <scheme val="minor"/>
      </rPr>
      <t>Ολική διάθεση</t>
    </r>
    <r>
      <rPr>
        <sz val="8"/>
        <color indexed="8"/>
        <rFont val="Calibri"/>
        <family val="2"/>
        <charset val="161"/>
        <scheme val="minor"/>
      </rPr>
      <t>: Γυμν. Πενταλόφου, Γυμν. Εράτυρας</t>
    </r>
  </si>
  <si>
    <t>1ο, 5ο, 2ο, 8ο, 4ο Γυμν. Κοζ., Καλλ. Γυμν. Κοζ., 6ο Γυμν. Κοζ., 1ο ΓΕ.Λ. Κοζ., Γυμν. Κρόκου, Γυμν. Ξηρολίμνης, Γυμν. Λευκοπηγής, Γυμν. Καπνοχωρίου, Γυμν. Αιανής, 2ο ΕΠΑ.Λ. Κοζ., Γυμν. Τρανοβάλτου</t>
  </si>
  <si>
    <t>ΠΑΠΑΣΤΕΡΙΟΥ</t>
  </si>
  <si>
    <t>2ο, 1ο, 4ο ΓΕ.Λ. Κοζ., 4ο, 2ο, 5ο, 6ο Γυμν. Κοζ., Γυμν. Λευκοπηγής, Καλλ. Γυμν. Κοζ.</t>
  </si>
  <si>
    <t>Γυμν. Αιανής, Γυμν. Λευκοπηγής, Γυμν. Καπνοχωρίου, Γυμν. Λιβαδερού</t>
  </si>
  <si>
    <t>Μουσ. Σχολ. Πτολεμαΐδας</t>
  </si>
  <si>
    <t>4ο Γυμν. Πτολ., 2ο, 1ο ΓΕ.Λ. Πτολ., Μουσ. Σχολ. Πτολ., 3ο ΓΕ.Λ. Πτολ., 2ο, 5ο, 3ο Γυμν. Πτολ., Γυμν. Περδίκκα, Γυμν. Ανατολικού, Γυμν. Αναρράχης-Εμπορίου, 2ο Γυμν. Κοζ., 1ο, 2ο ΓΕ.Λ. Κοζ.</t>
  </si>
  <si>
    <r>
      <t xml:space="preserve">Γυμνάσιο </t>
    </r>
    <r>
      <rPr>
        <b/>
        <sz val="8"/>
        <color rgb="FF000000"/>
        <rFont val="Calibri"/>
        <family val="2"/>
        <charset val="161"/>
        <scheme val="minor"/>
      </rPr>
      <t>Λευκίμμης</t>
    </r>
    <r>
      <rPr>
        <sz val="8"/>
        <color rgb="FF000000"/>
        <rFont val="Calibri"/>
        <family val="2"/>
        <charset val="161"/>
        <scheme val="minor"/>
      </rPr>
      <t xml:space="preserve"> </t>
    </r>
    <r>
      <rPr>
        <b/>
        <sz val="8"/>
        <color rgb="FF000000"/>
        <rFont val="Calibri"/>
        <family val="2"/>
        <charset val="161"/>
        <scheme val="minor"/>
      </rPr>
      <t>Κέρκυρας</t>
    </r>
  </si>
  <si>
    <t>Γυμν. Κρόκου, 6ο Γυμν. Κοζ., 4ο, 2ο, 1ο ΓΕ.Λ. Κοζ., 2ο, 5ο, 4ο, 8ο Γυμν. Κοζ., 2ο ΕΠΑ.Λ. Κοζ., Καλλ. Γυμν. Κοζ., Γυμν. Λευκοπηγής, 1ο ΕΠΑ.Λ. Κοζ., Γυμν. Ξηρολίμνης, Γυμν. Καπνοχωρίου, Γυμν. Σιάτιστας, ΓΕ.Λ. Σιάτιστας, Μουσ. Σχολ. Σιάτιστας, ΕΠΑ.Λ. Σιάτιστας, ΓΕ.Λ. Σερβίων, Γυμν. Σερβίων, ΕΠΑ.Λ. Σερβίων, 1ο, 3ο, 2ο, 4ο, 5ο Γυμν. Πτολ., 1ο, 2ο, 3ο ΓΕ.Λ. Πτολ., 1ο, 2ο ΕΠΑ.Λ. Πτολ., Γυμν. Νεάπολης, Γυμν. Βελβεντού, Γυμν. Τσοτυλίου, Γυμν. Πενταλόφου</t>
  </si>
  <si>
    <t>2ο, 5ο, 1ο Γυμν. Κοζ., 2ο, 1ο, ΕΠΑ.Λ. Κοζ., 4ο, 2ο ΓΕ.Λ. Κοζ., 4ο, 8ο Γυμν. Κοζ., Εσπ. Γυμν. Κοζ., 4ο Εσπ. ΕΠΑ.Λ. Κοζ., 1ο ΓΕ.Λ. Κοζ., 6ο Γυμν. Κοζ., Γυμν. Κρόκου, Καλλ. Γυμν. Κοζ.</t>
  </si>
  <si>
    <r>
      <rPr>
        <b/>
        <sz val="8"/>
        <color rgb="FF000000"/>
        <rFont val="Calibri"/>
        <family val="2"/>
        <charset val="161"/>
        <scheme val="minor"/>
      </rPr>
      <t>4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rgb="FF000000"/>
        <rFont val="Calibri"/>
        <family val="2"/>
        <charset val="161"/>
        <scheme val="minor"/>
      </rPr>
      <t xml:space="preserve"> Γενικό Λύκειο Κέρκυρας</t>
    </r>
  </si>
  <si>
    <t>4ο, 2ο, 1ο ΓΕ.Λ. Κοζ., 2ο, 4ο, 5ο, 8ο, 6ο Γυμν. Κοζ., 2ο, 1ο ΕΠΑ.Λ. Κοζ., Καλλ. Γυμν. Κοζ., Γυμν. Λευκοπηγής, Γυμν. Κρόκου, ΓΕ.Λ. Σερβίων, ΕΠΑ.Λ. Σερβίων, Γυμν. Σερβίων, Μουσ. Σχολ. Σιάτιστας, 1ο, 2ο ΓΕ.Λ. Πτολ., 3ο, 4ο Γυμν. Πτολ., Γυμν. Λιβαδερού, Γυμν. Τρανοβάλτου, 1ο, 2ο ΕΠΑ.Λ. Πτολ.</t>
  </si>
  <si>
    <t>Εσπ. Γυμν. Κοζ., Γυμν. Κρόκου, Γυμν. Αιανής, 8ο, 2ο Γυμν. Κοζ., Γυμν. Σιάτιστας, Μουσ. Σχολ. Σιάτιστας, Καλλ. Γυμν. Κοζ., 2ο, 1ο ΕΠΑ.Λ. Κοζ., Γυμν. Βελβεντού</t>
  </si>
  <si>
    <t>ΠΑΠΑΘΑΝΑΣΙΟΥ</t>
  </si>
  <si>
    <t>ΜΑΚΕΔΟΝΙΑ</t>
  </si>
  <si>
    <t>8ο, 6ο, 2ο Γυμν. Κοζ., Γυμν. Κρόκου, 4ο, 5ο, 1ο Γυμν. Κοζ.</t>
  </si>
  <si>
    <t>ΠΛΕΞΙΔΑ</t>
  </si>
  <si>
    <t>ΝΑΟΥΜΑ</t>
  </si>
  <si>
    <t>ΓΕ.Λ. Σερβίων, Γυμν. Σερβίων, Γυμν. Βελβεντού, ΕΠΑ.Λ. Σερβίων, Γυμν. Τρανοβάλτου, Γυμν. Λιβαδερού, 2ο, 8ο, 6ο Γυμν. Κοζ., 4ο, 2ο, 1ο ΓΕ.Λ. Κοζ., Καλλ. Γυμν. Κοζ., 1ο, 2ο ΕΠΑ.Λ. Κοζ.</t>
  </si>
  <si>
    <t>1ο, 2ο ΕΠΑ.Λ. Κοζ., 2ο, 5ο, 6ο, 8ο, 4ο, 1ο Γυμν. Κοζ., Γυμν. Κρόκου, Γυμν. Λευκοπηγής, Γυμν. Ξηρολίμνης, Γυμν. Καπνοχωρίου, Γυμν. Αιανής, Καλλ. Γυμν. Κοζ., 4ο, 2ο, 1ο ΓΕ.Λ. Κοζ., ΕΠΑ.Λ. Σερβίων, ΕΠΑ.Λ. Σιάτιστας, 2ο, 1ο ΕΠΑ.Λ. Πτολ., Γυμν. Αναρράχης-Εμπορίου, Γυμν. Ανατολικού, Μουσ. Σχολ. Σιάτιστας, 3ο, 4ο, 1ο, 2ο, 5ο Γυμν. Πτολ.</t>
  </si>
  <si>
    <t>Γυμν. Σερβίων, 6ο, 8ο Γυμν. Κοζ., Γυμν. Κρόκου, Γυμν. Λευκοπηγής, Καλλ. Γυμν. Κοζ., 4ο Γυμν. Κοζ., Μουσ. Σχολ. Πτολ., 1ο Γυμν. Πτολ., Γυμν. Βελβεντού, Μουσ. Σχολ. Σιάτιστας, Γυμν. Τσοτυλίου, 1ο Γυμν. Κοζ., Γυμν. Τρανοβάλτου, Γυμν. Λιβαδερού</t>
  </si>
  <si>
    <t>ΤΖΗΜΟΥΡΤΑ</t>
  </si>
  <si>
    <t xml:space="preserve">8ο, 6ο, 2ο Γυμν. Κοζ., Γυμν. Κρόκου, 4ο, 1ο, 5ο Γυμν. Κοζ. </t>
  </si>
  <si>
    <t>Γυμν. Βελβεντού</t>
  </si>
  <si>
    <t>ΚΑΡΑΓΙΑΝΝΗΣ</t>
  </si>
  <si>
    <r>
      <rPr>
        <b/>
        <sz val="8"/>
        <color rgb="FF000000"/>
        <rFont val="Calibri"/>
        <family val="2"/>
        <charset val="161"/>
        <scheme val="minor"/>
      </rP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"</t>
    </r>
    <r>
      <rPr>
        <b/>
        <i/>
        <sz val="8"/>
        <color rgb="FF806200"/>
        <rFont val="Calibri"/>
        <family val="2"/>
        <charset val="161"/>
        <scheme val="minor"/>
      </rPr>
      <t>Βαλταδώρειο</t>
    </r>
    <r>
      <rPr>
        <sz val="8"/>
        <color indexed="8"/>
        <rFont val="Calibri"/>
        <family val="2"/>
        <charset val="161"/>
        <scheme val="minor"/>
      </rPr>
      <t>"</t>
    </r>
  </si>
  <si>
    <t>6ο, 4ο, 2ο, 5ο Γυμν. Κοζ.</t>
  </si>
  <si>
    <t>2ο, 4ο ΓΕ.Λ. Κοζάνης</t>
  </si>
  <si>
    <t>Καλλ. Γυμν. Κοζ., Γυμν. Λευκοπηγής, Γυμν. Αιανής, Γυμν. Καπνοχωρίου, Γυμν. Ξηρολίμνης</t>
  </si>
  <si>
    <r>
      <rPr>
        <b/>
        <u/>
        <sz val="8"/>
        <color rgb="FF000000"/>
        <rFont val="Calibri"/>
        <family val="2"/>
        <charset val="161"/>
        <scheme val="minor"/>
      </rPr>
      <t>Ολική διάθεση</t>
    </r>
    <r>
      <rPr>
        <sz val="8"/>
        <color indexed="8"/>
        <rFont val="Calibri"/>
        <family val="2"/>
        <charset val="161"/>
        <scheme val="minor"/>
      </rPr>
      <t>: 3ο Γυμν. Πτολ.</t>
    </r>
  </si>
  <si>
    <r>
      <rPr>
        <b/>
        <u/>
        <sz val="8"/>
        <color rgb="FF000000"/>
        <rFont val="Calibri"/>
        <family val="2"/>
        <charset val="161"/>
        <scheme val="minor"/>
      </rPr>
      <t>Ολική διάθεση</t>
    </r>
    <r>
      <rPr>
        <sz val="8"/>
        <color indexed="8"/>
        <rFont val="Calibri"/>
        <family val="2"/>
        <charset val="161"/>
        <scheme val="minor"/>
      </rPr>
      <t>: 1ο, 2ο ΓΕ.Λ. Πτολ.</t>
    </r>
  </si>
  <si>
    <t>ΣΑΜΑΡΑ</t>
  </si>
  <si>
    <r>
      <rPr>
        <sz val="8"/>
        <color rgb="FF000000"/>
        <rFont val="Calibri"/>
        <family val="2"/>
        <charset val="161"/>
        <scheme val="minor"/>
      </rPr>
      <t>Γυμνάσιο</t>
    </r>
    <r>
      <rPr>
        <b/>
        <sz val="8"/>
        <color rgb="FF000000"/>
        <rFont val="Calibri"/>
        <family val="2"/>
        <charset val="161"/>
        <scheme val="minor"/>
      </rPr>
      <t xml:space="preserve"> Γαλατινής</t>
    </r>
  </si>
  <si>
    <t>Μουσ. Σχολ. Σιάτιστας (Τ.Ε.), Γυμν. Σιάτιστας, ΕΠΑ.Λ. Σιάτιστας, Μουσ. Σχολ. Σιάτιστας</t>
  </si>
  <si>
    <t>ΤΣΟΚΑΛΙΔΟΥ</t>
  </si>
  <si>
    <t>ΣΑΒΒΑΤΩ</t>
  </si>
  <si>
    <t>1ο, 3ο, 4ο, 2ο, 5ο Γυμν. Πτολ., 2ο, 1ο ΕΠΑ.Λ. Πτολ.</t>
  </si>
  <si>
    <t>Γυμν. Εμπορ.-Αναρρ., 3ο-4ο-1ο Γυμν. Πτολ., 2ο-6ο-8ο Γυμν. Κοζ., Καλλιτ. Γυμν. Κοζ., Μουσ. Σχολ. Πτολ., Π.ΕΠΑ.Λ. Πτολ., 2ο ΕΠΑ.Λ. Πτολ., 2ο  -1ο ΕΠΑ.Λ. Κοζ.</t>
  </si>
  <si>
    <t>ΚΟΥΝΤΟΥΡΑ</t>
  </si>
  <si>
    <t>ΕΛΕΟΝΩΡΑ</t>
  </si>
  <si>
    <t>2ο-6ο-8ο Γυμν. Κοζ.</t>
  </si>
  <si>
    <t>Γυμν. Τσοτυλίου, Εράτυρας, Βελβεντού, Μουσ. Σχ. Σιάτιστας, ΕΠΑ.Λ. Σιάτιστας, ΓΕΛ Σερβίων, ΕΠΑ.Λ. Σερβίων, Γυμν. Εμπ.-Αναρρ., 2ο-1ο ΓΕΛ Πτολ., Γυμν. Λευκοπηγής, 4ο-3ο-1ο Γυμν. Πτολ., Μουσ. Σχ. Πτολ., 1ο-2ο ΕΠΑ.Λ. Πτολ., 2ο-4ο-1ο ΓΕΛ Κοζ., Γυμν. Κρόκου, 2ο-8ο-6ο Γυμν. Κοζ., Καλλιτ. Γυμν. Κοζ., Γυμν. Πενταλόφου, Λιβαδερού, Τρανοβάλτου</t>
  </si>
  <si>
    <t>ΜΠΕΤΣΟΥ</t>
  </si>
  <si>
    <r>
      <t xml:space="preserve">Τοποθ. Διάθ. βάσει της </t>
    </r>
    <r>
      <rPr>
        <b/>
        <sz val="8"/>
        <color theme="4" tint="-0.499984740745262"/>
        <rFont val="Calibri"/>
        <family val="2"/>
        <charset val="161"/>
        <scheme val="minor"/>
      </rPr>
      <t>14</t>
    </r>
    <r>
      <rPr>
        <b/>
        <vertAlign val="superscript"/>
        <sz val="8"/>
        <color theme="4" tint="-0.499984740745262"/>
        <rFont val="Calibri"/>
        <family val="2"/>
        <charset val="161"/>
        <scheme val="minor"/>
      </rPr>
      <t>ης</t>
    </r>
    <r>
      <rPr>
        <b/>
        <sz val="8"/>
        <color theme="4" tint="-0.499984740745262"/>
        <rFont val="Calibri"/>
        <family val="2"/>
        <charset val="161"/>
        <scheme val="minor"/>
      </rPr>
      <t>/21-08-2025</t>
    </r>
    <r>
      <rPr>
        <b/>
        <sz val="8"/>
        <color indexed="8"/>
        <rFont val="Calibri"/>
        <family val="2"/>
        <charset val="161"/>
        <scheme val="minor"/>
      </rPr>
      <t xml:space="preserve"> Πράξης του Π.Υ.Σ.Δ.Ε. Κοζάνης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</si>
  <si>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/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</si>
  <si>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14</t>
    </r>
    <r>
      <rPr>
        <sz val="8"/>
        <rFont val="Calibri"/>
        <family val="2"/>
        <charset val="161"/>
        <scheme val="minor"/>
      </rPr>
      <t xml:space="preserve"> ώρες στο Γυμνάσιο με </t>
    </r>
    <r>
      <rPr>
        <u/>
        <sz val="8"/>
        <rFont val="Calibri"/>
        <family val="2"/>
        <charset val="161"/>
        <scheme val="minor"/>
      </rPr>
      <t>Λυκειακές Τάξεις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Πενταλόφου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Εράτυρας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</si>
  <si>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5</t>
    </r>
    <r>
      <rPr>
        <sz val="8"/>
        <rFont val="Calibri"/>
        <family val="2"/>
        <charset val="161"/>
        <scheme val="minor"/>
      </rPr>
      <t xml:space="preserve"> ώρες στο Γενικό Λύκειο </t>
    </r>
    <r>
      <rPr>
        <b/>
        <sz val="8"/>
        <rFont val="Calibri"/>
        <family val="2"/>
        <charset val="161"/>
        <scheme val="minor"/>
      </rPr>
      <t>Νεάπολης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Γαλατινής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</si>
  <si>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ΕΠΑ.Λ. </t>
    </r>
    <r>
      <rPr>
        <b/>
        <sz val="8"/>
        <rFont val="Calibri"/>
        <family val="2"/>
        <charset val="161"/>
        <scheme val="minor"/>
      </rPr>
      <t>Σιάτιστας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</si>
  <si>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Καλλιτεχνικό Γυμνάσιο με Λυκειακές Τάξεις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/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</si>
  <si>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10</t>
    </r>
    <r>
      <rPr>
        <sz val="8"/>
        <rFont val="Calibri"/>
        <family val="2"/>
        <charset val="161"/>
        <scheme val="minor"/>
      </rPr>
      <t xml:space="preserve"> ώρες στο </t>
    </r>
    <r>
      <rPr>
        <u/>
        <sz val="8"/>
        <rFont val="Calibri"/>
        <family val="2"/>
        <charset val="161"/>
        <scheme val="minor"/>
      </rPr>
      <t>Μουσικό</t>
    </r>
    <r>
      <rPr>
        <b/>
        <sz val="8"/>
        <rFont val="Calibri"/>
        <family val="2"/>
        <charset val="161"/>
        <scheme val="minor"/>
      </rPr>
      <t xml:space="preserve"> </t>
    </r>
    <r>
      <rPr>
        <sz val="8"/>
        <rFont val="Calibri"/>
        <family val="2"/>
        <charset val="161"/>
        <scheme val="minor"/>
      </rPr>
      <t>Σχολείο</t>
    </r>
    <r>
      <rPr>
        <b/>
        <sz val="8"/>
        <rFont val="Calibri"/>
        <family val="2"/>
        <charset val="161"/>
        <scheme val="minor"/>
      </rPr>
      <t xml:space="preserve"> Πτολεμαΐδας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</si>
  <si>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ΕΠΑ.Λ. </t>
    </r>
    <r>
      <rPr>
        <b/>
        <sz val="8"/>
        <rFont val="Calibri"/>
        <family val="2"/>
        <charset val="161"/>
        <scheme val="minor"/>
      </rPr>
      <t>Σερβίων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</si>
  <si>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6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/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</si>
  <si>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9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Λευκοπηγής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</si>
  <si>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5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</si>
  <si>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Εράτυρας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</si>
  <si>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7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Εράτυρας</t>
    </r>
  </si>
  <si>
    <r>
      <rPr>
        <u/>
        <sz val="8"/>
        <rFont val="Calibri"/>
        <family val="2"/>
        <charset val="161"/>
        <scheme val="minor"/>
      </rPr>
      <t>Ολική</t>
    </r>
    <r>
      <rPr>
        <sz val="8"/>
        <rFont val="Calibri"/>
        <family val="2"/>
        <charset val="161"/>
        <scheme val="minor"/>
      </rPr>
      <t xml:space="preserve"> διάθεση στο </t>
    </r>
    <r>
      <rPr>
        <b/>
        <sz val="8"/>
        <rFont val="Calibri"/>
        <family val="2"/>
        <charset val="161"/>
        <scheme val="minor"/>
      </rPr>
      <t>8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</si>
  <si>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14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Βελβεντού</t>
    </r>
  </si>
  <si>
    <r>
      <rPr>
        <u/>
        <sz val="8"/>
        <rFont val="Calibri"/>
        <family val="2"/>
        <charset val="161"/>
        <scheme val="minor"/>
      </rPr>
      <t>Ολική</t>
    </r>
    <r>
      <rPr>
        <sz val="8"/>
        <rFont val="Calibri"/>
        <family val="2"/>
        <charset val="161"/>
        <scheme val="minor"/>
      </rPr>
      <t xml:space="preserve"> διάθεση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</si>
  <si>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</si>
  <si>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8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</si>
  <si>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Ολική</t>
    </r>
    <r>
      <rPr>
        <sz val="8"/>
        <rFont val="Calibri"/>
        <family val="2"/>
        <charset val="161"/>
        <scheme val="minor"/>
      </rPr>
      <t xml:space="preserve"> διάθεση στο </t>
    </r>
    <r>
      <rPr>
        <b/>
        <sz val="8"/>
        <rFont val="Calibri"/>
        <family val="2"/>
        <charset val="161"/>
        <scheme val="minor"/>
      </rPr>
      <t>3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Πτολεμαΐδας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</si>
  <si>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18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Πτολεμαΐδας</t>
    </r>
  </si>
  <si>
    <r>
      <t>Τοποθέτηση (</t>
    </r>
    <r>
      <rPr>
        <b/>
        <i/>
        <u/>
        <sz val="8"/>
        <rFont val="Calibri"/>
        <family val="2"/>
        <charset val="161"/>
        <scheme val="minor"/>
      </rPr>
      <t>13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u/>
        <sz val="8"/>
        <rFont val="Calibri"/>
        <family val="2"/>
        <charset val="161"/>
        <scheme val="minor"/>
      </rPr>
      <t>Καλλιτεχνικό</t>
    </r>
    <r>
      <rPr>
        <sz val="8"/>
        <rFont val="Calibri"/>
        <family val="2"/>
        <charset val="161"/>
        <scheme val="minor"/>
      </rPr>
      <t xml:space="preserve"> Γυμνάσιο με Λυκειακές Τάξεις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διάθεση </t>
    </r>
    <r>
      <rPr>
        <b/>
        <u/>
        <sz val="8"/>
        <rFont val="Calibri"/>
        <family val="2"/>
        <charset val="161"/>
        <scheme val="minor"/>
      </rPr>
      <t>8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Κρόκου</t>
    </r>
  </si>
  <si>
    <r>
      <rPr>
        <u/>
        <sz val="8"/>
        <rFont val="Calibri"/>
        <family val="2"/>
        <charset val="161"/>
        <scheme val="minor"/>
      </rPr>
      <t>Απόσπαση με αίτησή της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18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u/>
        <sz val="8"/>
        <rFont val="Calibri"/>
        <family val="2"/>
        <charset val="161"/>
        <scheme val="minor"/>
      </rPr>
      <t>Μουσικό</t>
    </r>
    <r>
      <rPr>
        <sz val="8"/>
        <rFont val="Calibri"/>
        <family val="2"/>
        <charset val="161"/>
        <scheme val="minor"/>
      </rPr>
      <t xml:space="preserve"> Σχολείο </t>
    </r>
    <r>
      <rPr>
        <b/>
        <sz val="8"/>
        <rFont val="Calibri"/>
        <family val="2"/>
        <charset val="161"/>
        <scheme val="minor"/>
      </rPr>
      <t>Σιάτιστας</t>
    </r>
  </si>
  <si>
    <r>
      <rPr>
        <u/>
        <sz val="8"/>
        <rFont val="Calibri"/>
        <family val="2"/>
        <charset val="161"/>
        <scheme val="minor"/>
      </rPr>
      <t>Απόσπαση με αίτησή της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18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Πτολεμαΐδας</t>
    </r>
  </si>
  <si>
    <r>
      <t>Τοποθέτηση (</t>
    </r>
    <r>
      <rPr>
        <b/>
        <i/>
        <u/>
        <sz val="8"/>
        <rFont val="Calibri"/>
        <family val="2"/>
        <charset val="161"/>
        <scheme val="minor"/>
      </rPr>
      <t>21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Γυμνάσιο με Λυκειακές Τάξεις </t>
    </r>
    <r>
      <rPr>
        <b/>
        <sz val="8"/>
        <rFont val="Calibri"/>
        <family val="2"/>
        <charset val="161"/>
        <scheme val="minor"/>
      </rPr>
      <t>Τσοτυλίου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</si>
  <si>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20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</si>
  <si>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Απόσπαση με αίτησή της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20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</si>
  <si>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21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/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</si>
  <si>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19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με διάθεση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</si>
  <si>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23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Γυμνάσιο με </t>
    </r>
    <r>
      <rPr>
        <u/>
        <sz val="8"/>
        <rFont val="Calibri"/>
        <family val="2"/>
        <charset val="161"/>
        <scheme val="minor"/>
      </rPr>
      <t>Λυκειακές Τάξεις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/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</si>
  <si>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18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/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</si>
  <si>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21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</si>
  <si>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21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Γενικό Λύκειο </t>
    </r>
    <r>
      <rPr>
        <b/>
        <sz val="8"/>
        <rFont val="Calibri"/>
        <family val="2"/>
        <charset val="161"/>
        <scheme val="minor"/>
      </rPr>
      <t>Σερβίων</t>
    </r>
    <r>
      <rPr>
        <sz val="8"/>
        <rFont val="Calibri"/>
        <family val="2"/>
        <charset val="161"/>
        <scheme val="minor"/>
      </rPr>
      <t/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</si>
  <si>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19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5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Πτολεμαΐδας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</si>
  <si>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15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Γυμνάσιο </t>
    </r>
    <r>
      <rPr>
        <b/>
        <sz val="8"/>
        <rFont val="Calibri"/>
        <family val="2"/>
        <charset val="161"/>
        <scheme val="minor"/>
      </rPr>
      <t>Σερβίων</t>
    </r>
    <r>
      <rPr>
        <sz val="8"/>
        <rFont val="Calibri"/>
        <family val="2"/>
        <charset val="161"/>
        <scheme val="minor"/>
      </rPr>
      <t xml:space="preserve">, με διάθεση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ΕΠΑ.Λ. </t>
    </r>
    <r>
      <rPr>
        <b/>
        <sz val="8"/>
        <rFont val="Calibri"/>
        <family val="2"/>
        <charset val="161"/>
        <scheme val="minor"/>
      </rPr>
      <t>Σερβίων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</si>
  <si>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9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, με διάθεση </t>
    </r>
    <r>
      <rPr>
        <b/>
        <u/>
        <sz val="8"/>
        <rFont val="Calibri"/>
        <family val="2"/>
        <charset val="161"/>
        <scheme val="minor"/>
      </rPr>
      <t>7</t>
    </r>
    <r>
      <rPr>
        <sz val="8"/>
        <rFont val="Calibri"/>
        <family val="2"/>
        <charset val="161"/>
        <scheme val="minor"/>
      </rPr>
      <t xml:space="preserve"> ώρες στο </t>
    </r>
    <r>
      <rPr>
        <u/>
        <sz val="8"/>
        <rFont val="Calibri"/>
        <family val="2"/>
        <charset val="161"/>
        <scheme val="minor"/>
      </rPr>
      <t>Μουσικό</t>
    </r>
    <r>
      <rPr>
        <sz val="8"/>
        <rFont val="Calibri"/>
        <family val="2"/>
        <charset val="161"/>
        <scheme val="minor"/>
      </rPr>
      <t xml:space="preserve"> Σχολείο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Αναρράχης - Εμπορίου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</si>
  <si>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10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u/>
        <sz val="8"/>
        <rFont val="Calibri"/>
        <family val="2"/>
        <charset val="161"/>
        <scheme val="minor"/>
      </rPr>
      <t>Πρότυπο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, με διάθεση </t>
    </r>
    <r>
      <rPr>
        <b/>
        <u/>
        <sz val="8"/>
        <rFont val="Calibri"/>
        <family val="2"/>
        <charset val="161"/>
        <scheme val="minor"/>
      </rPr>
      <t>10</t>
    </r>
    <r>
      <rPr>
        <sz val="8"/>
        <rFont val="Calibri"/>
        <family val="2"/>
        <charset val="161"/>
        <scheme val="minor"/>
      </rPr>
      <t xml:space="preserve"> ώρες στο Γενικό Λύκειο </t>
    </r>
    <r>
      <rPr>
        <b/>
        <sz val="8"/>
        <rFont val="Calibri"/>
        <family val="2"/>
        <charset val="161"/>
        <scheme val="minor"/>
      </rPr>
      <t>Νεάπολης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</t>
    </r>
    <r>
      <rPr>
        <u/>
        <sz val="8"/>
        <rFont val="Calibri"/>
        <family val="2"/>
        <charset val="161"/>
        <scheme val="minor"/>
      </rPr>
      <t>Καλλιτεχνικό</t>
    </r>
    <r>
      <rPr>
        <sz val="8"/>
        <rFont val="Calibri"/>
        <family val="2"/>
        <charset val="161"/>
        <scheme val="minor"/>
      </rPr>
      <t xml:space="preserve"> Γυμνάσιο με </t>
    </r>
    <r>
      <rPr>
        <u/>
        <sz val="8"/>
        <rFont val="Calibri"/>
        <family val="2"/>
        <charset val="161"/>
        <scheme val="minor"/>
      </rPr>
      <t>Λυκειακές Τάξεις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/>
    </r>
  </si>
  <si>
    <r>
      <rPr>
        <u/>
        <sz val="8"/>
        <rFont val="Calibri"/>
        <family val="2"/>
        <charset val="161"/>
        <scheme val="minor"/>
      </rPr>
      <t>Απόσπαση με αίτησή της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17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3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</si>
  <si>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Προσωρινή</t>
    </r>
    <r>
      <rPr>
        <sz val="8"/>
        <color indexed="8"/>
        <rFont val="Calibri"/>
        <family val="2"/>
        <charset val="161"/>
        <scheme val="minor"/>
      </rPr>
      <t xml:space="preserve"> τοποθέτηση (</t>
    </r>
    <r>
      <rPr>
        <b/>
        <i/>
        <u/>
        <sz val="8"/>
        <rFont val="Calibri"/>
        <family val="2"/>
        <charset val="161"/>
        <scheme val="minor"/>
      </rPr>
      <t>20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</si>
  <si>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Προσωρινή</t>
    </r>
    <r>
      <rPr>
        <sz val="8"/>
        <color indexed="8"/>
        <rFont val="Calibri"/>
        <family val="2"/>
        <charset val="161"/>
        <scheme val="minor"/>
      </rPr>
      <t xml:space="preserve"> τοποθέτηση (</t>
    </r>
    <r>
      <rPr>
        <b/>
        <i/>
        <u/>
        <sz val="8"/>
        <rFont val="Calibri"/>
        <family val="2"/>
        <charset val="161"/>
        <scheme val="minor"/>
      </rPr>
      <t>6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Γυμνάσιο </t>
    </r>
    <r>
      <rPr>
        <b/>
        <sz val="8"/>
        <rFont val="Calibri"/>
        <family val="2"/>
        <charset val="161"/>
        <scheme val="minor"/>
      </rPr>
      <t>Αιανής</t>
    </r>
    <r>
      <rPr>
        <sz val="8"/>
        <rFont val="Calibri"/>
        <family val="2"/>
        <charset val="161"/>
        <scheme val="minor"/>
      </rPr>
      <t xml:space="preserve">, με διάθεση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Καπνοχωρίου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Λιβαδερού</t>
    </r>
  </si>
  <si>
    <r>
      <rPr>
        <u/>
        <sz val="8"/>
        <color indexed="8"/>
        <rFont val="Calibri"/>
        <family val="2"/>
        <charset val="161"/>
        <scheme val="minor"/>
      </rPr>
      <t>Προσωρινή</t>
    </r>
    <r>
      <rPr>
        <sz val="8"/>
        <color indexed="8"/>
        <rFont val="Calibri"/>
        <family val="2"/>
        <charset val="161"/>
        <scheme val="minor"/>
      </rPr>
      <t xml:space="preserve"> τοποθέτηση στο Γυμνάσιο </t>
    </r>
    <r>
      <rPr>
        <b/>
        <sz val="8"/>
        <rFont val="Calibri"/>
        <family val="2"/>
        <charset val="161"/>
        <scheme val="minor"/>
      </rPr>
      <t>Βελβεντού</t>
    </r>
  </si>
  <si>
    <r>
      <rPr>
        <u/>
        <sz val="8"/>
        <rFont val="Calibri"/>
        <family val="2"/>
        <charset val="161"/>
        <scheme val="minor"/>
      </rPr>
      <t>Απόσπαση με αίτησή της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13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Γυμνάσιο </t>
    </r>
    <r>
      <rPr>
        <b/>
        <sz val="8"/>
        <rFont val="Calibri"/>
        <family val="2"/>
        <charset val="161"/>
        <scheme val="minor"/>
      </rPr>
      <t xml:space="preserve">Περδίκκα </t>
    </r>
    <r>
      <rPr>
        <sz val="8"/>
        <rFont val="Calibri"/>
        <family val="2"/>
        <charset val="161"/>
        <scheme val="minor"/>
      </rPr>
      <t xml:space="preserve">και </t>
    </r>
    <r>
      <rPr>
        <b/>
        <u/>
        <sz val="8"/>
        <rFont val="Calibri"/>
        <family val="2"/>
        <charset val="161"/>
        <scheme val="minor"/>
      </rPr>
      <t>7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Αναρράχης - Εμπορίου</t>
    </r>
  </si>
  <si>
    <r>
      <rPr>
        <u/>
        <sz val="8"/>
        <rFont val="Calibri"/>
        <family val="2"/>
        <charset val="161"/>
        <scheme val="minor"/>
      </rPr>
      <t>Απόσπαση με αίτησή της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14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Γυμνάσιο </t>
    </r>
    <r>
      <rPr>
        <b/>
        <sz val="8"/>
        <rFont val="Calibri"/>
        <family val="2"/>
        <charset val="161"/>
        <scheme val="minor"/>
      </rPr>
      <t>Λευκοπηγής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7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6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</si>
  <si>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12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Γενικό Λύκειο </t>
    </r>
    <r>
      <rPr>
        <b/>
        <sz val="8"/>
        <rFont val="Calibri"/>
        <family val="2"/>
        <charset val="161"/>
        <scheme val="minor"/>
      </rPr>
      <t>Σερβίων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Ξηρολίμνης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5</t>
    </r>
    <r>
      <rPr>
        <sz val="8"/>
        <rFont val="Calibri"/>
        <family val="2"/>
        <charset val="161"/>
        <scheme val="minor"/>
      </rPr>
      <t xml:space="preserve"> ώρες στο </t>
    </r>
    <r>
      <rPr>
        <u/>
        <sz val="8"/>
        <rFont val="Calibri"/>
        <family val="2"/>
        <charset val="161"/>
        <scheme val="minor"/>
      </rPr>
      <t>Καλλιτεχνικό</t>
    </r>
    <r>
      <rPr>
        <sz val="8"/>
        <rFont val="Calibri"/>
        <family val="2"/>
        <charset val="161"/>
        <scheme val="minor"/>
      </rPr>
      <t xml:space="preserve"> Γυμνάσιο με </t>
    </r>
    <r>
      <rPr>
        <u/>
        <sz val="8"/>
        <rFont val="Calibri"/>
        <family val="2"/>
        <charset val="161"/>
        <scheme val="minor"/>
      </rPr>
      <t>Λυκειακές Τάξεις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</si>
  <si>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10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Γυμνάσιο </t>
    </r>
    <r>
      <rPr>
        <b/>
        <sz val="8"/>
        <rFont val="Calibri"/>
        <family val="2"/>
        <charset val="161"/>
        <scheme val="minor"/>
      </rPr>
      <t>Βελβεντού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Τρανοβάλτου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5</t>
    </r>
    <r>
      <rPr>
        <sz val="8"/>
        <rFont val="Calibri"/>
        <family val="2"/>
        <charset val="161"/>
        <scheme val="minor"/>
      </rPr>
      <t xml:space="preserve"> ώρες στο </t>
    </r>
    <r>
      <rPr>
        <u/>
        <sz val="8"/>
        <rFont val="Calibri"/>
        <family val="2"/>
        <charset val="161"/>
        <scheme val="minor"/>
      </rPr>
      <t>Γενικό Λύκειο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Βελβεντού</t>
    </r>
    <r>
      <rPr>
        <sz val="8"/>
        <rFont val="Calibri"/>
        <family val="2"/>
        <charset val="161"/>
        <scheme val="minor"/>
      </rPr>
      <t/>
    </r>
  </si>
  <si>
    <r>
      <rPr>
        <u/>
        <sz val="8"/>
        <color indexed="8"/>
        <rFont val="Calibri"/>
        <family val="2"/>
        <charset val="161"/>
        <scheme val="minor"/>
      </rPr>
      <t>Νέα Προσωρινή</t>
    </r>
    <r>
      <rPr>
        <sz val="8"/>
        <color indexed="8"/>
        <rFont val="Calibri"/>
        <family val="2"/>
        <charset val="161"/>
        <scheme val="minor"/>
      </rPr>
      <t xml:space="preserve"> τοποθέτηση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</si>
  <si>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Νέα Προσωρινή</t>
    </r>
    <r>
      <rPr>
        <sz val="8"/>
        <color indexed="8"/>
        <rFont val="Calibri"/>
        <family val="2"/>
        <charset val="161"/>
        <scheme val="minor"/>
      </rPr>
      <t xml:space="preserve"> τοποθέτηση στο Γυμνάσιο </t>
    </r>
    <r>
      <rPr>
        <b/>
        <sz val="8"/>
        <color rgb="FF000000"/>
        <rFont val="Calibri"/>
        <family val="2"/>
        <charset val="161"/>
        <scheme val="minor"/>
      </rPr>
      <t>Τρανοβάλτου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</si>
  <si>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21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u/>
        <sz val="8"/>
        <rFont val="Calibri"/>
        <family val="2"/>
        <charset val="161"/>
        <scheme val="minor"/>
      </rPr>
      <t>Μουσικό</t>
    </r>
    <r>
      <rPr>
        <sz val="8"/>
        <rFont val="Calibri"/>
        <family val="2"/>
        <charset val="161"/>
        <scheme val="minor"/>
      </rPr>
      <t xml:space="preserve"> Σχολείο </t>
    </r>
    <r>
      <rPr>
        <b/>
        <sz val="8"/>
        <rFont val="Calibri"/>
        <family val="2"/>
        <charset val="161"/>
        <scheme val="minor"/>
      </rPr>
      <t>Σιάτιστας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</si>
  <si>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8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7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/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</si>
  <si>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17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6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, διάθεση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</si>
  <si>
    <r>
      <t>Τοποθέτηση (</t>
    </r>
    <r>
      <rPr>
        <b/>
        <i/>
        <u/>
        <sz val="8"/>
        <rFont val="Calibri"/>
        <family val="2"/>
        <charset val="161"/>
        <scheme val="minor"/>
      </rPr>
      <t>12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με διάθεση </t>
    </r>
    <r>
      <rPr>
        <b/>
        <u/>
        <sz val="8"/>
        <rFont val="Calibri"/>
        <family val="2"/>
        <charset val="161"/>
        <scheme val="minor"/>
      </rPr>
      <t>8</t>
    </r>
    <r>
      <rPr>
        <sz val="8"/>
        <rFont val="Calibri"/>
        <family val="2"/>
        <charset val="161"/>
        <scheme val="minor"/>
      </rPr>
      <t xml:space="preserve"> ώρες στο Γενικό Λύκειο </t>
    </r>
    <r>
      <rPr>
        <b/>
        <sz val="8"/>
        <rFont val="Calibri"/>
        <family val="2"/>
        <charset val="161"/>
        <scheme val="minor"/>
      </rPr>
      <t>Σερβίων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5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</si>
  <si>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Απόσπαση με αίτησή του</t>
    </r>
    <r>
      <rPr>
        <sz val="8"/>
        <rFont val="Calibri"/>
        <family val="2"/>
        <charset val="161"/>
        <scheme val="minor"/>
      </rPr>
      <t xml:space="preserve"> στο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10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με διάθεση </t>
    </r>
    <r>
      <rPr>
        <b/>
        <u/>
        <sz val="8"/>
        <rFont val="Calibri"/>
        <family val="2"/>
        <charset val="161"/>
        <scheme val="minor"/>
      </rPr>
      <t>10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</si>
  <si>
    <t>Τοποθετήσεις, Διαθέσεις ΠΕ01 - Θεολόγων (21/08/2025) - Α.Σ.Ο. (28/08/2025)</t>
  </si>
  <si>
    <t>Τοποθετήσεις, Διαθέσεις ΠΕ02 - Φιλολόγων (21/08/2025) - 2η Α.Σ.Ο. (28/08/2025)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</si>
</sst>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09]General"/>
    <numFmt numFmtId="165" formatCode="0.000"/>
  </numFmts>
  <fonts count="4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8"/>
      <color indexed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vertAlign val="superscript"/>
      <sz val="8"/>
      <color indexed="8"/>
      <name val="Calibri"/>
      <family val="2"/>
      <charset val="161"/>
      <scheme val="minor"/>
    </font>
    <font>
      <sz val="8"/>
      <name val="Calibri"/>
      <family val="2"/>
      <charset val="161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u/>
      <sz val="8"/>
      <color indexed="8"/>
      <name val="Calibri"/>
      <family val="2"/>
      <charset val="161"/>
      <scheme val="minor"/>
    </font>
    <font>
      <b/>
      <vertAlign val="superscript"/>
      <sz val="8"/>
      <color indexed="8"/>
      <name val="Calibri"/>
      <family val="2"/>
      <charset val="161"/>
      <scheme val="minor"/>
    </font>
    <font>
      <b/>
      <sz val="8"/>
      <color rgb="FF0070C0"/>
      <name val="Calibri"/>
      <family val="2"/>
      <charset val="161"/>
      <scheme val="minor"/>
    </font>
    <font>
      <b/>
      <sz val="8"/>
      <color theme="8"/>
      <name val="Calibri"/>
      <family val="2"/>
      <charset val="161"/>
      <scheme val="minor"/>
    </font>
    <font>
      <b/>
      <u/>
      <sz val="8"/>
      <color rgb="FF000000"/>
      <name val="Calibri"/>
      <family val="2"/>
      <charset val="161"/>
    </font>
    <font>
      <b/>
      <sz val="8"/>
      <color rgb="FF000000"/>
      <name val="Calibri"/>
      <family val="2"/>
      <charset val="161"/>
      <scheme val="minor"/>
    </font>
    <font>
      <b/>
      <vertAlign val="superscript"/>
      <sz val="8"/>
      <color rgb="FF000000"/>
      <name val="Calibri"/>
      <family val="2"/>
      <charset val="161"/>
      <scheme val="minor"/>
    </font>
    <font>
      <b/>
      <sz val="8"/>
      <color theme="5" tint="-0.499984740745262"/>
      <name val="Calibri"/>
      <family val="2"/>
      <charset val="161"/>
      <scheme val="minor"/>
    </font>
    <font>
      <b/>
      <u/>
      <sz val="8"/>
      <color rgb="FF000000"/>
      <name val="Calibri"/>
      <family val="2"/>
      <charset val="161"/>
      <scheme val="minor"/>
    </font>
    <font>
      <b/>
      <vertAlign val="superscript"/>
      <sz val="8"/>
      <name val="Calibri"/>
      <family val="2"/>
      <charset val="161"/>
      <scheme val="minor"/>
    </font>
    <font>
      <b/>
      <i/>
      <sz val="8"/>
      <color rgb="FF948A54"/>
      <name val="Calibri"/>
      <family val="2"/>
      <charset val="161"/>
      <scheme val="minor"/>
    </font>
    <font>
      <b/>
      <i/>
      <sz val="8"/>
      <color rgb="FF806200"/>
      <name val="Calibri"/>
      <family val="2"/>
      <charset val="161"/>
      <scheme val="minor"/>
    </font>
    <font>
      <b/>
      <sz val="8"/>
      <name val="Calibri"/>
      <family val="2"/>
      <charset val="161"/>
    </font>
    <font>
      <b/>
      <sz val="8"/>
      <name val="Calibri"/>
      <family val="1"/>
    </font>
    <font>
      <sz val="8"/>
      <name val="Calibri"/>
      <family val="1"/>
    </font>
    <font>
      <u/>
      <sz val="8"/>
      <color indexed="8"/>
      <name val="Calibri"/>
      <family val="2"/>
      <charset val="161"/>
      <scheme val="minor"/>
    </font>
    <font>
      <u/>
      <sz val="8"/>
      <name val="Calibri"/>
      <family val="2"/>
      <charset val="161"/>
      <scheme val="minor"/>
    </font>
    <font>
      <b/>
      <u/>
      <sz val="8"/>
      <name val="Calibri"/>
      <family val="2"/>
      <charset val="161"/>
    </font>
    <font>
      <b/>
      <sz val="8"/>
      <color theme="4" tint="-0.499984740745262"/>
      <name val="Calibri"/>
      <family val="2"/>
      <charset val="161"/>
      <scheme val="minor"/>
    </font>
    <font>
      <b/>
      <vertAlign val="superscript"/>
      <sz val="8"/>
      <color theme="4" tint="-0.499984740745262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i/>
      <sz val="8"/>
      <name val="Calibri"/>
      <family val="2"/>
      <charset val="161"/>
      <scheme val="minor"/>
    </font>
    <font>
      <b/>
      <i/>
      <u/>
      <sz val="8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ck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theme="2" tint="-0.24994659260841701"/>
      </left>
      <right style="thin">
        <color rgb="FFB2B2B2"/>
      </right>
      <top style="thick">
        <color theme="4"/>
      </top>
      <bottom style="thin">
        <color indexed="64"/>
      </bottom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1" fillId="2" borderId="2" applyNumberFormat="0" applyFont="0" applyAlignment="0" applyProtection="0"/>
    <xf numFmtId="0" fontId="9" fillId="0" borderId="0"/>
    <xf numFmtId="0" fontId="12" fillId="0" borderId="0"/>
    <xf numFmtId="0" fontId="12" fillId="0" borderId="0"/>
    <xf numFmtId="164" fontId="1" fillId="0" borderId="0"/>
  </cellStyleXfs>
  <cellXfs count="88">
    <xf numFmtId="0" fontId="0" fillId="0" borderId="0" xfId="0"/>
    <xf numFmtId="164" fontId="3" fillId="0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2" borderId="2" xfId="2" applyFont="1" applyAlignment="1">
      <alignment horizontal="center" vertical="center" wrapText="1"/>
    </xf>
    <xf numFmtId="0" fontId="1" fillId="0" borderId="0" xfId="0" applyFont="1"/>
    <xf numFmtId="0" fontId="10" fillId="2" borderId="7" xfId="2" applyFont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3" xfId="2" applyFont="1" applyFill="1" applyBorder="1" applyAlignment="1">
      <alignment horizontal="center" vertical="center" wrapText="1"/>
    </xf>
    <xf numFmtId="0" fontId="10" fillId="2" borderId="10" xfId="2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8" fillId="0" borderId="3" xfId="4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2" borderId="11" xfId="2" applyFont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165" fontId="10" fillId="7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8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0" fillId="12" borderId="2" xfId="2" applyFont="1" applyFill="1" applyAlignment="1">
      <alignment horizontal="center" vertical="center" wrapText="1"/>
    </xf>
    <xf numFmtId="0" fontId="10" fillId="12" borderId="8" xfId="2" applyFont="1" applyFill="1" applyBorder="1" applyAlignment="1">
      <alignment horizontal="center" vertical="center" wrapText="1"/>
    </xf>
    <xf numFmtId="0" fontId="10" fillId="12" borderId="0" xfId="2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19" fillId="0" borderId="3" xfId="0" applyNumberFormat="1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readingOrder="1"/>
    </xf>
    <xf numFmtId="0" fontId="0" fillId="3" borderId="3" xfId="0" applyFill="1" applyBorder="1"/>
    <xf numFmtId="0" fontId="26" fillId="7" borderId="3" xfId="0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1" fontId="18" fillId="0" borderId="3" xfId="0" applyNumberFormat="1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31" fillId="0" borderId="3" xfId="0" applyFont="1" applyFill="1" applyBorder="1" applyAlignment="1">
      <alignment horizontal="left" vertical="center" wrapText="1"/>
    </xf>
  </cellXfs>
  <cellStyles count="7">
    <cellStyle name="Normal" xfId="4" xr:uid="{00000000-0005-0000-0000-000000000000}"/>
    <cellStyle name="Βασικό_ΔΝΣΗ_ΠΙΝΑΚΕΣ ΚΕΝΩΝ Α΄ ΠΕΡΙΟΧΗ 5-9-11-1" xfId="3" xr:uid="{00000000-0005-0000-0000-000001000000}"/>
    <cellStyle name="Επικεφαλίδα 1" xfId="1" builtinId="16"/>
    <cellStyle name="Κανονικό" xfId="0" builtinId="0"/>
    <cellStyle name="Κανονικό 2" xfId="5" xr:uid="{00000000-0005-0000-0000-000004000000}"/>
    <cellStyle name="Κανονικό 3" xfId="6" xr:uid="{00000000-0005-0000-0000-000005000000}"/>
    <cellStyle name="Σημείωση" xfId="2" builtinId="10"/>
  </cellStyles>
  <dxfs count="0"/>
  <tableStyles count="0" defaultTableStyle="TableStyleMedium9" defaultPivotStyle="PivotStyleLight16"/>
  <colors>
    <mruColors>
      <color rgb="FF806200"/>
      <color rgb="FFDDD9C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/>
  <dimension ref="A1:Q19"/>
  <sheetViews>
    <sheetView view="pageBreakPreview" zoomScale="130" zoomScaleNormal="55" zoomScaleSheetLayoutView="130" workbookViewId="0">
      <pane ySplit="2" topLeftCell="A3" activePane="bottomLeft" state="frozen"/>
      <selection pane="bottomLeft" activeCell="E10" sqref="E10"/>
    </sheetView>
  </sheetViews>
  <sheetFormatPr defaultColWidth="22.5703125" defaultRowHeight="11.25" x14ac:dyDescent="0.2"/>
  <cols>
    <col min="1" max="1" width="3.7109375" style="2" customWidth="1"/>
    <col min="2" max="2" width="8" style="2" bestFit="1" customWidth="1"/>
    <col min="3" max="3" width="14" style="2" customWidth="1"/>
    <col min="4" max="4" width="10.5703125" style="2" bestFit="1" customWidth="1"/>
    <col min="5" max="5" width="22.5703125" style="2" customWidth="1"/>
    <col min="6" max="6" width="4.7109375" style="2" customWidth="1"/>
    <col min="7" max="7" width="11" style="2" customWidth="1"/>
    <col min="8" max="8" width="8.28515625" style="2" customWidth="1"/>
    <col min="9" max="9" width="5" style="2" customWidth="1"/>
    <col min="10" max="10" width="5.7109375" style="44" customWidth="1"/>
    <col min="11" max="11" width="5.28515625" style="2" customWidth="1"/>
    <col min="12" max="12" width="7" style="2" customWidth="1"/>
    <col min="13" max="13" width="7.85546875" style="2" customWidth="1"/>
    <col min="14" max="14" width="4.85546875" style="2" customWidth="1"/>
    <col min="15" max="15" width="6" style="2" customWidth="1"/>
    <col min="16" max="16" width="21.5703125" style="2" customWidth="1"/>
    <col min="17" max="17" width="21.28515625" style="2" customWidth="1"/>
    <col min="18" max="16384" width="22.5703125" style="2"/>
  </cols>
  <sheetData>
    <row r="1" spans="1:17" ht="20.25" thickBot="1" x14ac:dyDescent="0.25">
      <c r="A1" s="85" t="s">
        <v>491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36" thickTop="1" x14ac:dyDescent="0.2">
      <c r="A2" s="48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50" t="s">
        <v>315</v>
      </c>
      <c r="G2" s="48" t="s">
        <v>100</v>
      </c>
      <c r="H2" s="48" t="s">
        <v>101</v>
      </c>
      <c r="I2" s="49" t="s">
        <v>279</v>
      </c>
      <c r="J2" s="49" t="s">
        <v>280</v>
      </c>
      <c r="K2" s="48" t="s">
        <v>340</v>
      </c>
      <c r="L2" s="48" t="s">
        <v>22</v>
      </c>
      <c r="M2" s="48" t="s">
        <v>23</v>
      </c>
      <c r="N2" s="48" t="s">
        <v>339</v>
      </c>
      <c r="O2" s="48" t="s">
        <v>102</v>
      </c>
      <c r="P2" s="48" t="s">
        <v>103</v>
      </c>
      <c r="Q2" s="48" t="s">
        <v>440</v>
      </c>
    </row>
    <row r="3" spans="1:17" ht="24" x14ac:dyDescent="0.2">
      <c r="A3" s="1">
        <v>1</v>
      </c>
      <c r="B3" s="1">
        <v>209319</v>
      </c>
      <c r="C3" s="51" t="s">
        <v>79</v>
      </c>
      <c r="D3" s="52" t="s">
        <v>295</v>
      </c>
      <c r="E3" s="4" t="s">
        <v>317</v>
      </c>
      <c r="F3" s="46">
        <v>20</v>
      </c>
      <c r="G3" s="4" t="s">
        <v>85</v>
      </c>
      <c r="H3" s="4" t="s">
        <v>86</v>
      </c>
      <c r="I3" s="25">
        <v>50</v>
      </c>
      <c r="J3" s="25">
        <v>87.1</v>
      </c>
      <c r="K3" s="4">
        <f>4+4</f>
        <v>8</v>
      </c>
      <c r="L3" s="13" t="s">
        <v>96</v>
      </c>
      <c r="M3" s="13" t="s">
        <v>341</v>
      </c>
      <c r="N3" s="69" t="s">
        <v>190</v>
      </c>
      <c r="O3" s="19">
        <f t="shared" ref="O3:O19" si="0">SUM(I3:K3)</f>
        <v>145.1</v>
      </c>
      <c r="P3" s="13" t="s">
        <v>424</v>
      </c>
      <c r="Q3" s="33" t="s">
        <v>441</v>
      </c>
    </row>
    <row r="4" spans="1:17" ht="45" x14ac:dyDescent="0.2">
      <c r="A4" s="1">
        <f t="shared" ref="A4:A19" si="1">A3+1</f>
        <v>2</v>
      </c>
      <c r="B4" s="4">
        <v>228479</v>
      </c>
      <c r="C4" s="51" t="s">
        <v>84</v>
      </c>
      <c r="D4" s="52" t="s">
        <v>28</v>
      </c>
      <c r="E4" s="24" t="s">
        <v>353</v>
      </c>
      <c r="F4" s="46">
        <v>20</v>
      </c>
      <c r="G4" s="4" t="s">
        <v>85</v>
      </c>
      <c r="H4" s="4" t="s">
        <v>86</v>
      </c>
      <c r="I4" s="59">
        <v>40</v>
      </c>
      <c r="J4" s="59">
        <v>211.83</v>
      </c>
      <c r="K4" s="42">
        <f>4+4+4</f>
        <v>12</v>
      </c>
      <c r="L4" s="13" t="s">
        <v>99</v>
      </c>
      <c r="M4" s="13" t="s">
        <v>99</v>
      </c>
      <c r="N4" s="13" t="s">
        <v>191</v>
      </c>
      <c r="O4" s="19">
        <f t="shared" si="0"/>
        <v>263.83000000000004</v>
      </c>
      <c r="P4" s="13" t="s">
        <v>397</v>
      </c>
      <c r="Q4" s="33" t="s">
        <v>442</v>
      </c>
    </row>
    <row r="5" spans="1:17" ht="33.75" x14ac:dyDescent="0.2">
      <c r="A5" s="1">
        <f t="shared" si="1"/>
        <v>3</v>
      </c>
      <c r="B5" s="18">
        <v>183195</v>
      </c>
      <c r="C5" s="51" t="s">
        <v>15</v>
      </c>
      <c r="D5" s="52" t="s">
        <v>16</v>
      </c>
      <c r="E5" s="4" t="s">
        <v>285</v>
      </c>
      <c r="F5" s="46">
        <v>18</v>
      </c>
      <c r="G5" s="4" t="s">
        <v>85</v>
      </c>
      <c r="H5" s="4" t="s">
        <v>86</v>
      </c>
      <c r="I5" s="59">
        <v>65</v>
      </c>
      <c r="J5" s="42">
        <v>176.32</v>
      </c>
      <c r="K5" s="42">
        <f>4</f>
        <v>4</v>
      </c>
      <c r="L5" s="13" t="s">
        <v>99</v>
      </c>
      <c r="M5" s="13" t="s">
        <v>99</v>
      </c>
      <c r="N5" s="13" t="s">
        <v>191</v>
      </c>
      <c r="O5" s="14">
        <f t="shared" si="0"/>
        <v>245.32</v>
      </c>
      <c r="P5" s="13" t="s">
        <v>385</v>
      </c>
      <c r="Q5" s="33" t="s">
        <v>443</v>
      </c>
    </row>
    <row r="6" spans="1:17" ht="33.75" x14ac:dyDescent="0.2">
      <c r="A6" s="1">
        <f t="shared" si="1"/>
        <v>4</v>
      </c>
      <c r="B6" s="18">
        <v>186347</v>
      </c>
      <c r="C6" s="51" t="s">
        <v>11</v>
      </c>
      <c r="D6" s="52" t="s">
        <v>12</v>
      </c>
      <c r="E6" s="4" t="s">
        <v>283</v>
      </c>
      <c r="F6" s="46">
        <v>18</v>
      </c>
      <c r="G6" s="4" t="s">
        <v>85</v>
      </c>
      <c r="H6" s="4" t="s">
        <v>86</v>
      </c>
      <c r="I6" s="42">
        <v>74.16</v>
      </c>
      <c r="J6" s="42">
        <v>162.22</v>
      </c>
      <c r="K6" s="42">
        <v>4</v>
      </c>
      <c r="L6" s="13" t="s">
        <v>99</v>
      </c>
      <c r="M6" s="13"/>
      <c r="N6" s="13" t="s">
        <v>191</v>
      </c>
      <c r="O6" s="19">
        <f t="shared" si="0"/>
        <v>240.38</v>
      </c>
      <c r="P6" s="13" t="s">
        <v>396</v>
      </c>
      <c r="Q6" s="33" t="s">
        <v>444</v>
      </c>
    </row>
    <row r="7" spans="1:17" ht="33.75" x14ac:dyDescent="0.2">
      <c r="A7" s="1">
        <f t="shared" si="1"/>
        <v>5</v>
      </c>
      <c r="B7" s="18">
        <v>179004</v>
      </c>
      <c r="C7" s="51" t="s">
        <v>9</v>
      </c>
      <c r="D7" s="52" t="s">
        <v>10</v>
      </c>
      <c r="E7" s="4" t="s">
        <v>284</v>
      </c>
      <c r="F7" s="46">
        <v>18</v>
      </c>
      <c r="G7" s="4" t="s">
        <v>85</v>
      </c>
      <c r="H7" s="4" t="s">
        <v>86</v>
      </c>
      <c r="I7" s="42">
        <v>78.75</v>
      </c>
      <c r="J7" s="42">
        <v>160.82</v>
      </c>
      <c r="K7" s="42"/>
      <c r="L7" s="13" t="s">
        <v>341</v>
      </c>
      <c r="M7" s="13" t="s">
        <v>341</v>
      </c>
      <c r="N7" s="13" t="s">
        <v>191</v>
      </c>
      <c r="O7" s="14">
        <f t="shared" si="0"/>
        <v>239.57</v>
      </c>
      <c r="P7" s="13" t="s">
        <v>376</v>
      </c>
      <c r="Q7" s="33" t="s">
        <v>445</v>
      </c>
    </row>
    <row r="8" spans="1:17" ht="22.5" x14ac:dyDescent="0.2">
      <c r="A8" s="1">
        <f t="shared" si="1"/>
        <v>6</v>
      </c>
      <c r="B8" s="18">
        <v>182413</v>
      </c>
      <c r="C8" s="51" t="s">
        <v>13</v>
      </c>
      <c r="D8" s="52" t="s">
        <v>14</v>
      </c>
      <c r="E8" s="4" t="s">
        <v>286</v>
      </c>
      <c r="F8" s="46">
        <v>18</v>
      </c>
      <c r="G8" s="4" t="s">
        <v>85</v>
      </c>
      <c r="H8" s="4" t="s">
        <v>86</v>
      </c>
      <c r="I8" s="59">
        <v>67.7</v>
      </c>
      <c r="J8" s="59">
        <v>165.1</v>
      </c>
      <c r="K8" s="42"/>
      <c r="L8" s="13" t="s">
        <v>341</v>
      </c>
      <c r="M8" s="13" t="s">
        <v>341</v>
      </c>
      <c r="N8" s="13" t="s">
        <v>191</v>
      </c>
      <c r="O8" s="19">
        <f t="shared" si="0"/>
        <v>232.8</v>
      </c>
      <c r="P8" s="13" t="s">
        <v>402</v>
      </c>
      <c r="Q8" s="33" t="s">
        <v>446</v>
      </c>
    </row>
    <row r="9" spans="1:17" ht="22.5" x14ac:dyDescent="0.2">
      <c r="A9" s="1">
        <f t="shared" si="1"/>
        <v>7</v>
      </c>
      <c r="B9" s="18">
        <v>201148</v>
      </c>
      <c r="C9" s="51" t="s">
        <v>336</v>
      </c>
      <c r="D9" s="52" t="s">
        <v>6</v>
      </c>
      <c r="E9" s="4" t="s">
        <v>292</v>
      </c>
      <c r="F9" s="46">
        <v>18</v>
      </c>
      <c r="G9" s="4" t="s">
        <v>85</v>
      </c>
      <c r="H9" s="4" t="s">
        <v>86</v>
      </c>
      <c r="I9" s="42">
        <v>66.45</v>
      </c>
      <c r="J9" s="42">
        <v>142.44</v>
      </c>
      <c r="K9" s="42">
        <f>4+4</f>
        <v>8</v>
      </c>
      <c r="L9" s="13" t="s">
        <v>116</v>
      </c>
      <c r="M9" s="13" t="s">
        <v>116</v>
      </c>
      <c r="N9" s="13" t="s">
        <v>191</v>
      </c>
      <c r="O9" s="14">
        <f t="shared" si="0"/>
        <v>216.89</v>
      </c>
      <c r="P9" s="13" t="s">
        <v>375</v>
      </c>
      <c r="Q9" s="33" t="s">
        <v>447</v>
      </c>
    </row>
    <row r="10" spans="1:17" ht="101.25" x14ac:dyDescent="0.2">
      <c r="A10" s="1">
        <f t="shared" si="1"/>
        <v>8</v>
      </c>
      <c r="B10" s="18">
        <v>195037</v>
      </c>
      <c r="C10" s="51" t="s">
        <v>382</v>
      </c>
      <c r="D10" s="52" t="s">
        <v>17</v>
      </c>
      <c r="E10" s="4" t="s">
        <v>383</v>
      </c>
      <c r="F10" s="46">
        <v>18</v>
      </c>
      <c r="G10" s="4" t="s">
        <v>85</v>
      </c>
      <c r="H10" s="4" t="s">
        <v>86</v>
      </c>
      <c r="I10" s="42">
        <v>59.37</v>
      </c>
      <c r="J10" s="42">
        <v>124.97</v>
      </c>
      <c r="K10" s="42">
        <f>4+4</f>
        <v>8</v>
      </c>
      <c r="L10" s="13" t="s">
        <v>116</v>
      </c>
      <c r="M10" s="13" t="s">
        <v>341</v>
      </c>
      <c r="N10" s="13" t="s">
        <v>191</v>
      </c>
      <c r="O10" s="19">
        <f t="shared" si="0"/>
        <v>192.34</v>
      </c>
      <c r="P10" s="13" t="s">
        <v>384</v>
      </c>
      <c r="Q10" s="33" t="s">
        <v>450</v>
      </c>
    </row>
    <row r="11" spans="1:17" ht="24" x14ac:dyDescent="0.2">
      <c r="A11" s="1">
        <f t="shared" si="1"/>
        <v>9</v>
      </c>
      <c r="B11" s="1">
        <v>169403</v>
      </c>
      <c r="C11" s="51" t="s">
        <v>421</v>
      </c>
      <c r="D11" s="52" t="s">
        <v>308</v>
      </c>
      <c r="E11" s="4" t="s">
        <v>422</v>
      </c>
      <c r="F11" s="46">
        <v>18</v>
      </c>
      <c r="G11" s="4" t="s">
        <v>85</v>
      </c>
      <c r="H11" s="4" t="s">
        <v>86</v>
      </c>
      <c r="I11" s="4">
        <v>82.29</v>
      </c>
      <c r="J11" s="4">
        <v>103.85</v>
      </c>
      <c r="K11" s="4">
        <f>4</f>
        <v>4</v>
      </c>
      <c r="L11" s="13" t="s">
        <v>341</v>
      </c>
      <c r="M11" s="13" t="s">
        <v>341</v>
      </c>
      <c r="N11" s="13" t="s">
        <v>191</v>
      </c>
      <c r="O11" s="14">
        <f t="shared" si="0"/>
        <v>190.14</v>
      </c>
      <c r="P11" s="13" t="s">
        <v>423</v>
      </c>
      <c r="Q11" s="33" t="s">
        <v>448</v>
      </c>
    </row>
    <row r="12" spans="1:17" ht="48" x14ac:dyDescent="0.2">
      <c r="A12" s="1">
        <f t="shared" si="1"/>
        <v>10</v>
      </c>
      <c r="B12" s="18">
        <v>195042</v>
      </c>
      <c r="C12" s="51" t="s">
        <v>399</v>
      </c>
      <c r="D12" s="52" t="s">
        <v>7</v>
      </c>
      <c r="E12" s="4" t="s">
        <v>380</v>
      </c>
      <c r="F12" s="46">
        <v>18</v>
      </c>
      <c r="G12" s="4" t="s">
        <v>85</v>
      </c>
      <c r="H12" s="4" t="s">
        <v>86</v>
      </c>
      <c r="I12" s="42">
        <v>59.37</v>
      </c>
      <c r="J12" s="42">
        <v>106.15</v>
      </c>
      <c r="K12" s="42">
        <f>4+8</f>
        <v>12</v>
      </c>
      <c r="L12" s="13" t="s">
        <v>341</v>
      </c>
      <c r="M12" s="13" t="s">
        <v>96</v>
      </c>
      <c r="N12" s="13" t="s">
        <v>191</v>
      </c>
      <c r="O12" s="19">
        <f t="shared" si="0"/>
        <v>177.52</v>
      </c>
      <c r="P12" s="13" t="s">
        <v>400</v>
      </c>
      <c r="Q12" s="33" t="s">
        <v>449</v>
      </c>
    </row>
    <row r="13" spans="1:17" ht="36.75" x14ac:dyDescent="0.2">
      <c r="A13" s="1">
        <f t="shared" si="1"/>
        <v>11</v>
      </c>
      <c r="B13" s="4">
        <v>188997</v>
      </c>
      <c r="C13" s="51" t="s">
        <v>19</v>
      </c>
      <c r="D13" s="52" t="s">
        <v>8</v>
      </c>
      <c r="E13" s="4" t="s">
        <v>282</v>
      </c>
      <c r="F13" s="46">
        <v>18</v>
      </c>
      <c r="G13" s="4" t="s">
        <v>85</v>
      </c>
      <c r="H13" s="4" t="s">
        <v>86</v>
      </c>
      <c r="I13" s="4">
        <v>68.12</v>
      </c>
      <c r="J13" s="4">
        <v>90.11</v>
      </c>
      <c r="K13" s="4">
        <v>4</v>
      </c>
      <c r="L13" s="13" t="s">
        <v>96</v>
      </c>
      <c r="M13" s="13" t="s">
        <v>341</v>
      </c>
      <c r="N13" s="13" t="s">
        <v>191</v>
      </c>
      <c r="O13" s="14">
        <f t="shared" si="0"/>
        <v>162.23000000000002</v>
      </c>
      <c r="P13" s="13" t="s">
        <v>370</v>
      </c>
      <c r="Q13" s="24" t="s">
        <v>487</v>
      </c>
    </row>
    <row r="14" spans="1:17" ht="35.25" x14ac:dyDescent="0.2">
      <c r="A14" s="1">
        <f t="shared" si="1"/>
        <v>12</v>
      </c>
      <c r="B14" s="18">
        <v>709431</v>
      </c>
      <c r="C14" s="51" t="s">
        <v>294</v>
      </c>
      <c r="D14" s="52" t="s">
        <v>49</v>
      </c>
      <c r="E14" s="4" t="s">
        <v>319</v>
      </c>
      <c r="F14" s="46">
        <v>20</v>
      </c>
      <c r="G14" s="20" t="s">
        <v>87</v>
      </c>
      <c r="H14" s="20" t="s">
        <v>88</v>
      </c>
      <c r="I14" s="42">
        <v>33.33</v>
      </c>
      <c r="J14" s="42">
        <v>148.13999999999999</v>
      </c>
      <c r="K14" s="42"/>
      <c r="L14" s="13" t="s">
        <v>97</v>
      </c>
      <c r="M14" s="13" t="s">
        <v>341</v>
      </c>
      <c r="N14" s="13" t="s">
        <v>191</v>
      </c>
      <c r="O14" s="14">
        <f t="shared" si="0"/>
        <v>181.46999999999997</v>
      </c>
      <c r="P14" s="13" t="s">
        <v>381</v>
      </c>
      <c r="Q14" s="34" t="s">
        <v>477</v>
      </c>
    </row>
    <row r="15" spans="1:17" ht="67.5" x14ac:dyDescent="0.2">
      <c r="A15" s="1">
        <f t="shared" si="1"/>
        <v>13</v>
      </c>
      <c r="B15" s="18">
        <v>211767</v>
      </c>
      <c r="C15" s="51" t="s">
        <v>296</v>
      </c>
      <c r="D15" s="53" t="s">
        <v>20</v>
      </c>
      <c r="E15" s="4" t="s">
        <v>354</v>
      </c>
      <c r="F15" s="46">
        <v>18</v>
      </c>
      <c r="G15" s="20" t="s">
        <v>87</v>
      </c>
      <c r="H15" s="20" t="s">
        <v>88</v>
      </c>
      <c r="I15" s="83">
        <v>55.83</v>
      </c>
      <c r="J15" s="38">
        <v>100.09</v>
      </c>
      <c r="K15" s="84">
        <f>4+4</f>
        <v>8</v>
      </c>
      <c r="L15" s="13" t="s">
        <v>96</v>
      </c>
      <c r="M15" s="13" t="s">
        <v>96</v>
      </c>
      <c r="N15" s="13" t="s">
        <v>191</v>
      </c>
      <c r="O15" s="19">
        <f t="shared" si="0"/>
        <v>163.92000000000002</v>
      </c>
      <c r="P15" s="13" t="s">
        <v>401</v>
      </c>
      <c r="Q15" s="34" t="s">
        <v>478</v>
      </c>
    </row>
    <row r="16" spans="1:17" ht="22.5" x14ac:dyDescent="0.2">
      <c r="A16" s="1">
        <f t="shared" si="1"/>
        <v>14</v>
      </c>
      <c r="B16" s="42">
        <v>183197</v>
      </c>
      <c r="C16" s="60" t="s">
        <v>342</v>
      </c>
      <c r="D16" s="55" t="s">
        <v>153</v>
      </c>
      <c r="E16" s="24" t="s">
        <v>353</v>
      </c>
      <c r="F16" s="61">
        <v>18</v>
      </c>
      <c r="G16" s="20" t="s">
        <v>87</v>
      </c>
      <c r="H16" s="20" t="s">
        <v>88</v>
      </c>
      <c r="I16" s="42">
        <v>71.87</v>
      </c>
      <c r="J16" s="42">
        <v>42.16</v>
      </c>
      <c r="K16" s="42">
        <f>4</f>
        <v>4</v>
      </c>
      <c r="L16" s="13" t="s">
        <v>99</v>
      </c>
      <c r="M16" s="13" t="s">
        <v>341</v>
      </c>
      <c r="N16" s="13" t="s">
        <v>191</v>
      </c>
      <c r="O16" s="14">
        <f t="shared" si="0"/>
        <v>118.03</v>
      </c>
      <c r="P16" s="82" t="s">
        <v>341</v>
      </c>
      <c r="Q16" s="34" t="s">
        <v>479</v>
      </c>
    </row>
    <row r="17" spans="1:17" ht="35.25" x14ac:dyDescent="0.2">
      <c r="A17" s="1">
        <f t="shared" si="1"/>
        <v>15</v>
      </c>
      <c r="B17" s="42">
        <v>196813</v>
      </c>
      <c r="C17" s="60" t="s">
        <v>109</v>
      </c>
      <c r="D17" s="55" t="s">
        <v>7</v>
      </c>
      <c r="E17" s="4" t="s">
        <v>380</v>
      </c>
      <c r="F17" s="61">
        <v>20</v>
      </c>
      <c r="G17" s="20" t="s">
        <v>87</v>
      </c>
      <c r="H17" s="20" t="s">
        <v>88</v>
      </c>
      <c r="I17" s="42">
        <v>38.75</v>
      </c>
      <c r="J17" s="42">
        <v>62.94</v>
      </c>
      <c r="K17" s="42">
        <f>4</f>
        <v>4</v>
      </c>
      <c r="L17" s="13" t="s">
        <v>341</v>
      </c>
      <c r="M17" s="13" t="s">
        <v>341</v>
      </c>
      <c r="N17" s="13" t="s">
        <v>191</v>
      </c>
      <c r="O17" s="14">
        <f t="shared" si="0"/>
        <v>105.69</v>
      </c>
      <c r="P17" s="82" t="s">
        <v>341</v>
      </c>
      <c r="Q17" s="34" t="s">
        <v>484</v>
      </c>
    </row>
    <row r="18" spans="1:17" ht="67.5" x14ac:dyDescent="0.2">
      <c r="A18" s="1">
        <f t="shared" si="1"/>
        <v>16</v>
      </c>
      <c r="B18" s="62">
        <v>737444</v>
      </c>
      <c r="C18" s="60" t="s">
        <v>344</v>
      </c>
      <c r="D18" s="55" t="s">
        <v>28</v>
      </c>
      <c r="E18" s="4" t="s">
        <v>367</v>
      </c>
      <c r="F18" s="47">
        <v>23</v>
      </c>
      <c r="G18" s="40" t="s">
        <v>314</v>
      </c>
      <c r="H18" s="40" t="s">
        <v>88</v>
      </c>
      <c r="I18" s="71">
        <v>5.25</v>
      </c>
      <c r="J18" s="66"/>
      <c r="K18" s="42">
        <f>4+5</f>
        <v>9</v>
      </c>
      <c r="L18" s="13"/>
      <c r="M18" s="13" t="s">
        <v>96</v>
      </c>
      <c r="N18" s="69" t="s">
        <v>190</v>
      </c>
      <c r="O18" s="41">
        <f t="shared" si="0"/>
        <v>14.25</v>
      </c>
      <c r="P18" s="13" t="s">
        <v>425</v>
      </c>
      <c r="Q18" s="33" t="s">
        <v>482</v>
      </c>
    </row>
    <row r="19" spans="1:17" ht="90" x14ac:dyDescent="0.2">
      <c r="A19" s="1">
        <f t="shared" si="1"/>
        <v>17</v>
      </c>
      <c r="B19" s="18">
        <v>722729</v>
      </c>
      <c r="C19" s="51" t="s">
        <v>322</v>
      </c>
      <c r="D19" s="52" t="s">
        <v>281</v>
      </c>
      <c r="E19" s="4" t="s">
        <v>323</v>
      </c>
      <c r="F19" s="46">
        <v>21</v>
      </c>
      <c r="G19" s="40" t="s">
        <v>314</v>
      </c>
      <c r="H19" s="40" t="s">
        <v>88</v>
      </c>
      <c r="I19" s="65">
        <v>10.5</v>
      </c>
      <c r="J19" s="66"/>
      <c r="K19" s="42">
        <f>4</f>
        <v>4</v>
      </c>
      <c r="L19" s="13" t="s">
        <v>96</v>
      </c>
      <c r="M19" s="13" t="s">
        <v>341</v>
      </c>
      <c r="N19" s="13" t="s">
        <v>191</v>
      </c>
      <c r="O19" s="41">
        <f t="shared" si="0"/>
        <v>14.5</v>
      </c>
      <c r="P19" s="13" t="s">
        <v>398</v>
      </c>
      <c r="Q19" s="33" t="s">
        <v>483</v>
      </c>
    </row>
  </sheetData>
  <autoFilter ref="A2:Q20" xr:uid="{00000000-0009-0000-0000-000000000000}"/>
  <sortState xmlns:xlrd2="http://schemas.microsoft.com/office/spreadsheetml/2017/richdata2" ref="B3:P23">
    <sortCondition ref="G3:G23"/>
    <sortCondition ref="N3:N23"/>
    <sortCondition descending="1" ref="O3:O23"/>
    <sortCondition ref="C3:C23"/>
    <sortCondition ref="D3:D23"/>
  </sortState>
  <mergeCells count="1">
    <mergeCell ref="A1:Q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ignoredErrors>
    <ignoredError sqref="K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2"/>
  <dimension ref="A1:Q39"/>
  <sheetViews>
    <sheetView tabSelected="1" view="pageBreakPreview" zoomScale="130" zoomScaleNormal="55" zoomScaleSheetLayoutView="130" workbookViewId="0">
      <pane ySplit="2" topLeftCell="A37" activePane="bottomLeft" state="frozen"/>
      <selection pane="bottomLeft" activeCell="D42" sqref="D42"/>
    </sheetView>
  </sheetViews>
  <sheetFormatPr defaultColWidth="22.42578125" defaultRowHeight="15" x14ac:dyDescent="0.25"/>
  <cols>
    <col min="1" max="1" width="3.7109375" bestFit="1" customWidth="1"/>
    <col min="2" max="2" width="8.140625" customWidth="1"/>
    <col min="3" max="3" width="12.85546875" customWidth="1"/>
    <col min="4" max="4" width="11" bestFit="1" customWidth="1"/>
    <col min="5" max="5" width="20.42578125" style="5" customWidth="1"/>
    <col min="6" max="6" width="5.140625" style="3" customWidth="1"/>
    <col min="7" max="7" width="8.7109375" customWidth="1"/>
    <col min="8" max="8" width="6.140625" customWidth="1"/>
    <col min="9" max="9" width="6.7109375" style="3" customWidth="1"/>
    <col min="10" max="10" width="6.28515625" style="3" customWidth="1"/>
    <col min="11" max="11" width="5.85546875" style="3" customWidth="1"/>
    <col min="12" max="12" width="7.28515625" customWidth="1"/>
    <col min="13" max="13" width="6.5703125" customWidth="1"/>
    <col min="14" max="14" width="5.5703125" style="3" customWidth="1"/>
    <col min="15" max="15" width="6.28515625" style="3" customWidth="1"/>
    <col min="16" max="16" width="31" customWidth="1"/>
    <col min="17" max="17" width="20.42578125" style="3" customWidth="1"/>
  </cols>
  <sheetData>
    <row r="1" spans="1:17" ht="20.25" thickBot="1" x14ac:dyDescent="0.3">
      <c r="A1" s="86" t="s">
        <v>492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ht="36" thickTop="1" x14ac:dyDescent="0.25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50" t="s">
        <v>315</v>
      </c>
      <c r="G2" s="48" t="s">
        <v>100</v>
      </c>
      <c r="H2" s="48" t="s">
        <v>101</v>
      </c>
      <c r="I2" s="49" t="s">
        <v>276</v>
      </c>
      <c r="J2" s="49" t="s">
        <v>277</v>
      </c>
      <c r="K2" s="48" t="s">
        <v>340</v>
      </c>
      <c r="L2" s="48" t="s">
        <v>22</v>
      </c>
      <c r="M2" s="48" t="s">
        <v>23</v>
      </c>
      <c r="N2" s="48" t="s">
        <v>339</v>
      </c>
      <c r="O2" s="48" t="s">
        <v>102</v>
      </c>
      <c r="P2" s="48" t="s">
        <v>103</v>
      </c>
      <c r="Q2" s="48" t="s">
        <v>440</v>
      </c>
    </row>
    <row r="3" spans="1:17" s="3" customFormat="1" ht="22.5" x14ac:dyDescent="0.25">
      <c r="A3" s="1">
        <v>1</v>
      </c>
      <c r="B3" s="4">
        <v>185776</v>
      </c>
      <c r="C3" s="51" t="s">
        <v>274</v>
      </c>
      <c r="D3" s="52" t="s">
        <v>18</v>
      </c>
      <c r="E3" s="4" t="s">
        <v>285</v>
      </c>
      <c r="F3" s="46">
        <v>18</v>
      </c>
      <c r="G3" s="4" t="s">
        <v>85</v>
      </c>
      <c r="H3" s="4" t="s">
        <v>86</v>
      </c>
      <c r="I3" s="4">
        <v>65.41</v>
      </c>
      <c r="J3" s="25">
        <v>171.48</v>
      </c>
      <c r="K3" s="4">
        <f>4+8</f>
        <v>12</v>
      </c>
      <c r="L3" s="13" t="s">
        <v>341</v>
      </c>
      <c r="M3" s="13" t="s">
        <v>99</v>
      </c>
      <c r="N3" s="13" t="s">
        <v>191</v>
      </c>
      <c r="O3" s="19">
        <f t="shared" ref="O3:O15" si="0">SUM(I3:K3)</f>
        <v>248.89</v>
      </c>
      <c r="P3" s="13" t="s">
        <v>387</v>
      </c>
      <c r="Q3" s="33" t="s">
        <v>451</v>
      </c>
    </row>
    <row r="4" spans="1:17" s="3" customFormat="1" ht="22.5" x14ac:dyDescent="0.25">
      <c r="A4" s="1">
        <f t="shared" ref="A4:A39" si="1">A3+1</f>
        <v>2</v>
      </c>
      <c r="B4" s="4">
        <v>169692</v>
      </c>
      <c r="C4" s="51" t="s">
        <v>311</v>
      </c>
      <c r="D4" s="52" t="s">
        <v>21</v>
      </c>
      <c r="E4" s="4" t="s">
        <v>291</v>
      </c>
      <c r="F4" s="46">
        <v>18</v>
      </c>
      <c r="G4" s="42" t="s">
        <v>85</v>
      </c>
      <c r="H4" s="42" t="s">
        <v>86</v>
      </c>
      <c r="I4" s="18">
        <v>82.29</v>
      </c>
      <c r="J4" s="25">
        <v>144</v>
      </c>
      <c r="K4" s="21"/>
      <c r="L4" s="13" t="s">
        <v>99</v>
      </c>
      <c r="M4" s="13" t="s">
        <v>341</v>
      </c>
      <c r="N4" s="13" t="s">
        <v>191</v>
      </c>
      <c r="O4" s="19">
        <f t="shared" si="0"/>
        <v>226.29000000000002</v>
      </c>
      <c r="P4" s="13" t="s">
        <v>393</v>
      </c>
      <c r="Q4" s="33" t="s">
        <v>452</v>
      </c>
    </row>
    <row r="5" spans="1:17" ht="35.25" x14ac:dyDescent="0.25">
      <c r="A5" s="1">
        <f t="shared" si="1"/>
        <v>3</v>
      </c>
      <c r="B5" s="42">
        <v>193184</v>
      </c>
      <c r="C5" s="74" t="s">
        <v>410</v>
      </c>
      <c r="D5" s="75" t="s">
        <v>411</v>
      </c>
      <c r="E5" s="7" t="s">
        <v>383</v>
      </c>
      <c r="F5" s="46">
        <v>18</v>
      </c>
      <c r="G5" s="4" t="s">
        <v>85</v>
      </c>
      <c r="H5" s="4" t="s">
        <v>86</v>
      </c>
      <c r="I5" s="25">
        <v>78.75</v>
      </c>
      <c r="J5" s="25">
        <v>95.32</v>
      </c>
      <c r="K5" s="4">
        <f>4+4</f>
        <v>8</v>
      </c>
      <c r="L5" s="13" t="s">
        <v>96</v>
      </c>
      <c r="M5" s="13" t="s">
        <v>96</v>
      </c>
      <c r="N5" s="13" t="s">
        <v>191</v>
      </c>
      <c r="O5" s="19">
        <f t="shared" si="0"/>
        <v>182.07</v>
      </c>
      <c r="P5" s="13" t="s">
        <v>412</v>
      </c>
      <c r="Q5" s="33" t="s">
        <v>453</v>
      </c>
    </row>
    <row r="6" spans="1:17" s="3" customFormat="1" ht="24" x14ac:dyDescent="0.25">
      <c r="A6" s="1">
        <f t="shared" si="1"/>
        <v>4</v>
      </c>
      <c r="B6" s="4">
        <v>702969</v>
      </c>
      <c r="C6" s="51" t="s">
        <v>309</v>
      </c>
      <c r="D6" s="52" t="s">
        <v>310</v>
      </c>
      <c r="E6" s="4" t="s">
        <v>293</v>
      </c>
      <c r="F6" s="46">
        <v>20</v>
      </c>
      <c r="G6" s="42" t="s">
        <v>85</v>
      </c>
      <c r="H6" s="42" t="s">
        <v>86</v>
      </c>
      <c r="I6" s="4">
        <v>43.12</v>
      </c>
      <c r="J6" s="25">
        <v>138.46</v>
      </c>
      <c r="K6" s="4"/>
      <c r="L6" s="13" t="s">
        <v>98</v>
      </c>
      <c r="M6" s="13" t="s">
        <v>341</v>
      </c>
      <c r="N6" s="13" t="s">
        <v>191</v>
      </c>
      <c r="O6" s="19">
        <f t="shared" si="0"/>
        <v>181.58</v>
      </c>
      <c r="P6" s="43" t="s">
        <v>369</v>
      </c>
      <c r="Q6" s="33" t="s">
        <v>369</v>
      </c>
    </row>
    <row r="7" spans="1:17" s="3" customFormat="1" ht="22.5" x14ac:dyDescent="0.25">
      <c r="A7" s="1">
        <f t="shared" si="1"/>
        <v>5</v>
      </c>
      <c r="B7" s="4">
        <v>709890</v>
      </c>
      <c r="C7" s="51" t="s">
        <v>337</v>
      </c>
      <c r="D7" s="52" t="s">
        <v>28</v>
      </c>
      <c r="E7" s="4" t="s">
        <v>338</v>
      </c>
      <c r="F7" s="77">
        <v>21</v>
      </c>
      <c r="G7" s="4" t="s">
        <v>85</v>
      </c>
      <c r="H7" s="4" t="s">
        <v>86</v>
      </c>
      <c r="I7" s="25">
        <v>30.62</v>
      </c>
      <c r="J7" s="25">
        <v>138.84</v>
      </c>
      <c r="K7" s="4">
        <f>4+4+4</f>
        <v>12</v>
      </c>
      <c r="L7" s="13" t="s">
        <v>119</v>
      </c>
      <c r="M7" s="13" t="s">
        <v>341</v>
      </c>
      <c r="N7" s="13" t="s">
        <v>191</v>
      </c>
      <c r="O7" s="19">
        <f t="shared" si="0"/>
        <v>181.46</v>
      </c>
      <c r="P7" s="13" t="s">
        <v>420</v>
      </c>
      <c r="Q7" s="33" t="s">
        <v>454</v>
      </c>
    </row>
    <row r="8" spans="1:17" s="3" customFormat="1" ht="35.25" x14ac:dyDescent="0.25">
      <c r="A8" s="1">
        <f t="shared" si="1"/>
        <v>6</v>
      </c>
      <c r="B8" s="42">
        <v>192937</v>
      </c>
      <c r="C8" s="78" t="s">
        <v>378</v>
      </c>
      <c r="D8" s="75" t="s">
        <v>28</v>
      </c>
      <c r="E8" s="4" t="s">
        <v>380</v>
      </c>
      <c r="F8" s="46">
        <v>18</v>
      </c>
      <c r="G8" s="42" t="s">
        <v>85</v>
      </c>
      <c r="H8" s="42" t="s">
        <v>86</v>
      </c>
      <c r="I8" s="25">
        <v>73.33</v>
      </c>
      <c r="J8" s="25">
        <v>87.41</v>
      </c>
      <c r="K8" s="4" t="s">
        <v>341</v>
      </c>
      <c r="L8" s="13" t="s">
        <v>96</v>
      </c>
      <c r="M8" s="13" t="s">
        <v>341</v>
      </c>
      <c r="N8" s="13" t="s">
        <v>191</v>
      </c>
      <c r="O8" s="19">
        <f t="shared" si="0"/>
        <v>160.74</v>
      </c>
      <c r="P8" s="13" t="s">
        <v>379</v>
      </c>
      <c r="Q8" s="33" t="s">
        <v>455</v>
      </c>
    </row>
    <row r="9" spans="1:17" s="3" customFormat="1" ht="35.25" x14ac:dyDescent="0.25">
      <c r="A9" s="1">
        <f t="shared" si="1"/>
        <v>7</v>
      </c>
      <c r="B9" s="4">
        <v>197530</v>
      </c>
      <c r="C9" s="51" t="s">
        <v>418</v>
      </c>
      <c r="D9" s="52" t="s">
        <v>304</v>
      </c>
      <c r="E9" s="4" t="s">
        <v>383</v>
      </c>
      <c r="F9" s="46">
        <v>18</v>
      </c>
      <c r="G9" s="4" t="s">
        <v>85</v>
      </c>
      <c r="H9" s="4" t="s">
        <v>86</v>
      </c>
      <c r="I9" s="25">
        <v>67.7</v>
      </c>
      <c r="J9" s="25">
        <v>79.400000000000006</v>
      </c>
      <c r="K9" s="4">
        <f>4+4</f>
        <v>8</v>
      </c>
      <c r="L9" s="13" t="s">
        <v>99</v>
      </c>
      <c r="M9" s="13" t="s">
        <v>96</v>
      </c>
      <c r="N9" s="13" t="s">
        <v>191</v>
      </c>
      <c r="O9" s="19">
        <f t="shared" si="0"/>
        <v>155.10000000000002</v>
      </c>
      <c r="P9" s="13" t="s">
        <v>419</v>
      </c>
      <c r="Q9" s="33" t="s">
        <v>453</v>
      </c>
    </row>
    <row r="10" spans="1:17" s="3" customFormat="1" ht="24" x14ac:dyDescent="0.25">
      <c r="A10" s="1">
        <f t="shared" si="1"/>
        <v>8</v>
      </c>
      <c r="B10" s="4">
        <v>222128</v>
      </c>
      <c r="C10" s="51" t="s">
        <v>278</v>
      </c>
      <c r="D10" s="52" t="s">
        <v>37</v>
      </c>
      <c r="E10" s="4" t="s">
        <v>316</v>
      </c>
      <c r="F10" s="46">
        <v>20</v>
      </c>
      <c r="G10" s="4" t="s">
        <v>85</v>
      </c>
      <c r="H10" s="4" t="s">
        <v>86</v>
      </c>
      <c r="I10" s="25">
        <v>48.54</v>
      </c>
      <c r="J10" s="25">
        <v>100.31</v>
      </c>
      <c r="K10" s="21"/>
      <c r="L10" s="13" t="s">
        <v>96</v>
      </c>
      <c r="M10" s="13" t="s">
        <v>341</v>
      </c>
      <c r="N10" s="13" t="s">
        <v>191</v>
      </c>
      <c r="O10" s="19">
        <f t="shared" si="0"/>
        <v>148.85</v>
      </c>
      <c r="P10" s="13" t="s">
        <v>394</v>
      </c>
      <c r="Q10" s="33" t="s">
        <v>456</v>
      </c>
    </row>
    <row r="11" spans="1:17" s="3" customFormat="1" ht="35.25" x14ac:dyDescent="0.25">
      <c r="A11" s="1">
        <f t="shared" si="1"/>
        <v>9</v>
      </c>
      <c r="B11" s="8">
        <v>197432</v>
      </c>
      <c r="C11" s="51" t="s">
        <v>413</v>
      </c>
      <c r="D11" s="52" t="s">
        <v>414</v>
      </c>
      <c r="E11" s="4" t="s">
        <v>383</v>
      </c>
      <c r="F11" s="46">
        <v>18</v>
      </c>
      <c r="G11" s="4" t="s">
        <v>85</v>
      </c>
      <c r="H11" s="4" t="s">
        <v>86</v>
      </c>
      <c r="I11" s="4">
        <v>65.83</v>
      </c>
      <c r="J11" s="4">
        <v>75.66</v>
      </c>
      <c r="K11" s="4">
        <f>4</f>
        <v>4</v>
      </c>
      <c r="L11" s="13" t="s">
        <v>96</v>
      </c>
      <c r="M11" s="13" t="s">
        <v>341</v>
      </c>
      <c r="N11" s="13" t="s">
        <v>191</v>
      </c>
      <c r="O11" s="19">
        <f t="shared" si="0"/>
        <v>145.49</v>
      </c>
      <c r="P11" s="43" t="s">
        <v>412</v>
      </c>
      <c r="Q11" s="33" t="s">
        <v>453</v>
      </c>
    </row>
    <row r="12" spans="1:17" s="3" customFormat="1" ht="24" x14ac:dyDescent="0.25">
      <c r="A12" s="1">
        <f t="shared" si="1"/>
        <v>10</v>
      </c>
      <c r="B12" s="45">
        <v>206647</v>
      </c>
      <c r="C12" s="57" t="s">
        <v>435</v>
      </c>
      <c r="D12" s="54" t="s">
        <v>436</v>
      </c>
      <c r="E12" s="4" t="s">
        <v>422</v>
      </c>
      <c r="F12" s="46">
        <v>18</v>
      </c>
      <c r="G12" s="4" t="s">
        <v>85</v>
      </c>
      <c r="H12" s="4" t="s">
        <v>86</v>
      </c>
      <c r="I12" s="59">
        <v>59.37</v>
      </c>
      <c r="J12" s="4">
        <v>72.760000000000005</v>
      </c>
      <c r="K12" s="42">
        <f>4+4+4</f>
        <v>12</v>
      </c>
      <c r="L12" s="13" t="s">
        <v>96</v>
      </c>
      <c r="M12" s="13" t="s">
        <v>341</v>
      </c>
      <c r="N12" s="13" t="s">
        <v>191</v>
      </c>
      <c r="O12" s="19">
        <f>SUM(I12:K12)</f>
        <v>144.13</v>
      </c>
      <c r="P12" s="13" t="s">
        <v>437</v>
      </c>
      <c r="Q12" s="33" t="s">
        <v>457</v>
      </c>
    </row>
    <row r="13" spans="1:17" s="3" customFormat="1" ht="24" x14ac:dyDescent="0.25">
      <c r="A13" s="1">
        <f t="shared" si="1"/>
        <v>11</v>
      </c>
      <c r="B13" s="1">
        <v>703525</v>
      </c>
      <c r="C13" s="56" t="s">
        <v>306</v>
      </c>
      <c r="D13" s="53" t="s">
        <v>18</v>
      </c>
      <c r="E13" s="76" t="s">
        <v>351</v>
      </c>
      <c r="F13" s="46">
        <v>20</v>
      </c>
      <c r="G13" s="4" t="s">
        <v>85</v>
      </c>
      <c r="H13" s="4" t="s">
        <v>86</v>
      </c>
      <c r="I13" s="25">
        <v>40</v>
      </c>
      <c r="J13" s="25">
        <v>88.4</v>
      </c>
      <c r="K13" s="4">
        <f>4+8</f>
        <v>12</v>
      </c>
      <c r="L13" s="13" t="s">
        <v>98</v>
      </c>
      <c r="M13" s="13" t="s">
        <v>98</v>
      </c>
      <c r="N13" s="13" t="s">
        <v>191</v>
      </c>
      <c r="O13" s="19">
        <f t="shared" si="0"/>
        <v>140.4</v>
      </c>
      <c r="P13" s="13" t="s">
        <v>426</v>
      </c>
      <c r="Q13" s="33" t="s">
        <v>458</v>
      </c>
    </row>
    <row r="14" spans="1:17" s="3" customFormat="1" ht="48" x14ac:dyDescent="0.25">
      <c r="A14" s="1">
        <f t="shared" si="1"/>
        <v>12</v>
      </c>
      <c r="B14" s="18">
        <v>212192</v>
      </c>
      <c r="C14" s="51" t="s">
        <v>60</v>
      </c>
      <c r="D14" s="52" t="s">
        <v>27</v>
      </c>
      <c r="E14" s="76" t="s">
        <v>352</v>
      </c>
      <c r="F14" s="46">
        <v>20</v>
      </c>
      <c r="G14" s="4" t="s">
        <v>85</v>
      </c>
      <c r="H14" s="4" t="s">
        <v>86</v>
      </c>
      <c r="I14" s="25">
        <v>47.5</v>
      </c>
      <c r="J14" s="25">
        <v>79.489999999999995</v>
      </c>
      <c r="K14" s="4">
        <f>4</f>
        <v>4</v>
      </c>
      <c r="L14" s="13" t="s">
        <v>96</v>
      </c>
      <c r="M14" s="13" t="s">
        <v>98</v>
      </c>
      <c r="N14" s="13" t="s">
        <v>191</v>
      </c>
      <c r="O14" s="19">
        <f t="shared" si="0"/>
        <v>130.99</v>
      </c>
      <c r="P14" s="13" t="s">
        <v>427</v>
      </c>
      <c r="Q14" s="33" t="s">
        <v>459</v>
      </c>
    </row>
    <row r="15" spans="1:17" s="3" customFormat="1" ht="24" x14ac:dyDescent="0.25">
      <c r="A15" s="1">
        <f t="shared" si="1"/>
        <v>13</v>
      </c>
      <c r="B15" s="4">
        <v>209747</v>
      </c>
      <c r="C15" s="51" t="s">
        <v>38</v>
      </c>
      <c r="D15" s="52" t="s">
        <v>39</v>
      </c>
      <c r="E15" s="4" t="s">
        <v>290</v>
      </c>
      <c r="F15" s="46">
        <v>20</v>
      </c>
      <c r="G15" s="4" t="s">
        <v>85</v>
      </c>
      <c r="H15" s="4" t="s">
        <v>86</v>
      </c>
      <c r="I15" s="25">
        <v>50</v>
      </c>
      <c r="J15" s="18">
        <v>51.76</v>
      </c>
      <c r="K15" s="4">
        <f>4</f>
        <v>4</v>
      </c>
      <c r="L15" s="13" t="s">
        <v>96</v>
      </c>
      <c r="M15" s="13" t="s">
        <v>96</v>
      </c>
      <c r="N15" s="13" t="s">
        <v>191</v>
      </c>
      <c r="O15" s="19">
        <f t="shared" si="0"/>
        <v>105.75999999999999</v>
      </c>
      <c r="P15" s="13" t="s">
        <v>368</v>
      </c>
      <c r="Q15" s="33" t="s">
        <v>455</v>
      </c>
    </row>
    <row r="16" spans="1:17" s="3" customFormat="1" ht="22.5" x14ac:dyDescent="0.25">
      <c r="A16" s="1">
        <f t="shared" si="1"/>
        <v>14</v>
      </c>
      <c r="B16" s="55">
        <v>192944</v>
      </c>
      <c r="C16" s="60" t="s">
        <v>313</v>
      </c>
      <c r="D16" s="55" t="s">
        <v>343</v>
      </c>
      <c r="E16" s="45" t="s">
        <v>350</v>
      </c>
      <c r="F16" s="61">
        <v>18</v>
      </c>
      <c r="G16" s="20" t="s">
        <v>87</v>
      </c>
      <c r="H16" s="20" t="s">
        <v>88</v>
      </c>
      <c r="I16" s="59">
        <v>59.37</v>
      </c>
      <c r="J16" s="59">
        <v>43.94</v>
      </c>
      <c r="K16" s="73"/>
      <c r="L16" s="13" t="s">
        <v>117</v>
      </c>
      <c r="M16" s="13"/>
      <c r="N16" s="13" t="s">
        <v>191</v>
      </c>
      <c r="O16" s="19">
        <f t="shared" ref="O16:O39" si="2">SUM(I16:K16)</f>
        <v>103.31</v>
      </c>
      <c r="P16" s="13" t="s">
        <v>341</v>
      </c>
      <c r="Q16" s="34" t="s">
        <v>485</v>
      </c>
    </row>
    <row r="17" spans="1:17" s="3" customFormat="1" ht="33.75" x14ac:dyDescent="0.25">
      <c r="A17" s="1">
        <f t="shared" si="1"/>
        <v>15</v>
      </c>
      <c r="B17" s="4">
        <v>709871</v>
      </c>
      <c r="C17" s="51" t="s">
        <v>327</v>
      </c>
      <c r="D17" s="52" t="s">
        <v>328</v>
      </c>
      <c r="E17" s="4" t="s">
        <v>329</v>
      </c>
      <c r="F17" s="46">
        <v>21</v>
      </c>
      <c r="G17" s="40" t="s">
        <v>314</v>
      </c>
      <c r="H17" s="40" t="s">
        <v>88</v>
      </c>
      <c r="I17" s="58">
        <v>10.5</v>
      </c>
      <c r="J17" s="68"/>
      <c r="K17" s="64">
        <f>4+19</f>
        <v>23</v>
      </c>
      <c r="L17" s="13" t="s">
        <v>98</v>
      </c>
      <c r="M17" s="13" t="s">
        <v>98</v>
      </c>
      <c r="N17" s="69" t="s">
        <v>190</v>
      </c>
      <c r="O17" s="41">
        <f t="shared" si="2"/>
        <v>33.5</v>
      </c>
      <c r="P17" s="13" t="s">
        <v>373</v>
      </c>
      <c r="Q17" s="33" t="s">
        <v>466</v>
      </c>
    </row>
    <row r="18" spans="1:17" s="3" customFormat="1" ht="78.75" x14ac:dyDescent="0.25">
      <c r="A18" s="1">
        <f t="shared" si="1"/>
        <v>16</v>
      </c>
      <c r="B18" s="62">
        <v>738039</v>
      </c>
      <c r="C18" s="51" t="s">
        <v>345</v>
      </c>
      <c r="D18" s="55" t="s">
        <v>320</v>
      </c>
      <c r="E18" s="72" t="s">
        <v>407</v>
      </c>
      <c r="F18" s="47">
        <v>23</v>
      </c>
      <c r="G18" s="40" t="s">
        <v>314</v>
      </c>
      <c r="H18" s="40" t="s">
        <v>88</v>
      </c>
      <c r="I18" s="58">
        <v>3.1666666666666665</v>
      </c>
      <c r="J18" s="66"/>
      <c r="K18" s="42">
        <f>4+11</f>
        <v>15</v>
      </c>
      <c r="L18" s="13" t="s">
        <v>96</v>
      </c>
      <c r="M18" s="13" t="s">
        <v>341</v>
      </c>
      <c r="N18" s="69" t="s">
        <v>190</v>
      </c>
      <c r="O18" s="41">
        <f t="shared" si="2"/>
        <v>18.166666666666668</v>
      </c>
      <c r="P18" s="13" t="s">
        <v>408</v>
      </c>
      <c r="Q18" s="33" t="s">
        <v>467</v>
      </c>
    </row>
    <row r="19" spans="1:17" s="3" customFormat="1" ht="33.75" x14ac:dyDescent="0.25">
      <c r="A19" s="1">
        <f t="shared" si="1"/>
        <v>17</v>
      </c>
      <c r="B19" s="45">
        <v>730045</v>
      </c>
      <c r="C19" s="57" t="s">
        <v>330</v>
      </c>
      <c r="D19" s="54" t="s">
        <v>331</v>
      </c>
      <c r="E19" s="42" t="s">
        <v>332</v>
      </c>
      <c r="F19" s="46">
        <v>23</v>
      </c>
      <c r="G19" s="40" t="s">
        <v>314</v>
      </c>
      <c r="H19" s="40" t="s">
        <v>88</v>
      </c>
      <c r="I19" s="65">
        <v>4.5</v>
      </c>
      <c r="J19" s="66"/>
      <c r="K19" s="42">
        <f>4+5</f>
        <v>9</v>
      </c>
      <c r="L19" s="13" t="s">
        <v>96</v>
      </c>
      <c r="M19" s="13" t="s">
        <v>341</v>
      </c>
      <c r="N19" s="69" t="s">
        <v>190</v>
      </c>
      <c r="O19" s="41">
        <f t="shared" si="2"/>
        <v>13.5</v>
      </c>
      <c r="P19" s="13" t="s">
        <v>391</v>
      </c>
      <c r="Q19" s="33" t="s">
        <v>468</v>
      </c>
    </row>
    <row r="20" spans="1:17" s="3" customFormat="1" ht="48" x14ac:dyDescent="0.25">
      <c r="A20" s="1">
        <f t="shared" si="1"/>
        <v>18</v>
      </c>
      <c r="B20" s="62">
        <v>737533</v>
      </c>
      <c r="C20" s="51" t="s">
        <v>346</v>
      </c>
      <c r="D20" s="55" t="s">
        <v>45</v>
      </c>
      <c r="E20" s="72" t="s">
        <v>389</v>
      </c>
      <c r="F20" s="47">
        <v>21</v>
      </c>
      <c r="G20" s="40" t="s">
        <v>314</v>
      </c>
      <c r="H20" s="40" t="s">
        <v>88</v>
      </c>
      <c r="I20" s="58">
        <v>6.333333333333333</v>
      </c>
      <c r="J20" s="66"/>
      <c r="K20" s="42">
        <f>4</f>
        <v>4</v>
      </c>
      <c r="L20" s="13" t="s">
        <v>96</v>
      </c>
      <c r="M20" s="13" t="s">
        <v>341</v>
      </c>
      <c r="N20" s="69" t="s">
        <v>190</v>
      </c>
      <c r="O20" s="41">
        <f t="shared" si="2"/>
        <v>10.333333333333332</v>
      </c>
      <c r="P20" s="13" t="s">
        <v>390</v>
      </c>
      <c r="Q20" s="24" t="s">
        <v>488</v>
      </c>
    </row>
    <row r="21" spans="1:17" ht="123.75" x14ac:dyDescent="0.25">
      <c r="A21" s="1">
        <f t="shared" si="1"/>
        <v>19</v>
      </c>
      <c r="B21" s="62">
        <v>738005</v>
      </c>
      <c r="C21" s="51" t="s">
        <v>347</v>
      </c>
      <c r="D21" s="55" t="s">
        <v>348</v>
      </c>
      <c r="E21" s="72" t="s">
        <v>404</v>
      </c>
      <c r="F21" s="47">
        <v>23</v>
      </c>
      <c r="G21" s="40" t="s">
        <v>314</v>
      </c>
      <c r="H21" s="40" t="s">
        <v>88</v>
      </c>
      <c r="I21" s="58">
        <v>3.333333333333333</v>
      </c>
      <c r="J21" s="66"/>
      <c r="K21" s="42">
        <f>4</f>
        <v>4</v>
      </c>
      <c r="L21" s="13" t="s">
        <v>96</v>
      </c>
      <c r="M21" s="13"/>
      <c r="N21" s="69" t="s">
        <v>190</v>
      </c>
      <c r="O21" s="41">
        <f>SUM(I21:K21)</f>
        <v>7.333333333333333</v>
      </c>
      <c r="P21" s="13" t="s">
        <v>405</v>
      </c>
      <c r="Q21" s="24" t="s">
        <v>489</v>
      </c>
    </row>
    <row r="22" spans="1:17" s="3" customFormat="1" ht="35.25" x14ac:dyDescent="0.25">
      <c r="A22" s="1">
        <f t="shared" si="1"/>
        <v>20</v>
      </c>
      <c r="B22" s="1">
        <v>701886</v>
      </c>
      <c r="C22" s="56" t="s">
        <v>312</v>
      </c>
      <c r="D22" s="53" t="s">
        <v>24</v>
      </c>
      <c r="E22" s="22" t="s">
        <v>288</v>
      </c>
      <c r="F22" s="46">
        <v>20</v>
      </c>
      <c r="G22" s="40" t="s">
        <v>335</v>
      </c>
      <c r="H22" s="40" t="s">
        <v>113</v>
      </c>
      <c r="I22" s="58">
        <v>19.625</v>
      </c>
      <c r="J22" s="66"/>
      <c r="K22" s="4">
        <f>4+19</f>
        <v>23</v>
      </c>
      <c r="L22" s="13" t="s">
        <v>96</v>
      </c>
      <c r="M22" s="13" t="s">
        <v>341</v>
      </c>
      <c r="N22" s="13" t="s">
        <v>191</v>
      </c>
      <c r="O22" s="41">
        <f t="shared" si="2"/>
        <v>42.625</v>
      </c>
      <c r="P22" s="13" t="s">
        <v>395</v>
      </c>
      <c r="Q22" s="33" t="s">
        <v>465</v>
      </c>
    </row>
    <row r="23" spans="1:17" s="3" customFormat="1" ht="56.25" x14ac:dyDescent="0.25">
      <c r="A23" s="1">
        <f t="shared" si="1"/>
        <v>21</v>
      </c>
      <c r="B23" s="4">
        <v>701854</v>
      </c>
      <c r="C23" s="51" t="s">
        <v>298</v>
      </c>
      <c r="D23" s="52" t="s">
        <v>299</v>
      </c>
      <c r="E23" s="4" t="s">
        <v>359</v>
      </c>
      <c r="F23" s="46">
        <v>20</v>
      </c>
      <c r="G23" s="40" t="s">
        <v>314</v>
      </c>
      <c r="H23" s="40" t="s">
        <v>88</v>
      </c>
      <c r="I23" s="58">
        <v>19.166666666666668</v>
      </c>
      <c r="J23" s="66"/>
      <c r="K23" s="4">
        <f>4+19</f>
        <v>23</v>
      </c>
      <c r="L23" s="13" t="s">
        <v>96</v>
      </c>
      <c r="M23" s="13" t="s">
        <v>96</v>
      </c>
      <c r="N23" s="13" t="s">
        <v>191</v>
      </c>
      <c r="O23" s="41">
        <f t="shared" si="2"/>
        <v>42.166666666666671</v>
      </c>
      <c r="P23" s="13" t="s">
        <v>392</v>
      </c>
      <c r="Q23" s="33" t="s">
        <v>464</v>
      </c>
    </row>
    <row r="24" spans="1:17" s="3" customFormat="1" ht="24" x14ac:dyDescent="0.25">
      <c r="A24" s="1">
        <f t="shared" si="1"/>
        <v>22</v>
      </c>
      <c r="B24" s="1">
        <v>226891</v>
      </c>
      <c r="C24" s="51" t="s">
        <v>307</v>
      </c>
      <c r="D24" s="52" t="s">
        <v>29</v>
      </c>
      <c r="E24" s="4" t="s">
        <v>297</v>
      </c>
      <c r="F24" s="46">
        <v>18</v>
      </c>
      <c r="G24" s="40" t="s">
        <v>314</v>
      </c>
      <c r="H24" s="40" t="s">
        <v>88</v>
      </c>
      <c r="I24" s="58">
        <v>32</v>
      </c>
      <c r="J24" s="68"/>
      <c r="K24" s="4">
        <f>4+5</f>
        <v>9</v>
      </c>
      <c r="L24" s="13" t="s">
        <v>96</v>
      </c>
      <c r="M24" s="13" t="s">
        <v>341</v>
      </c>
      <c r="N24" s="13" t="s">
        <v>191</v>
      </c>
      <c r="O24" s="41">
        <f t="shared" si="2"/>
        <v>41</v>
      </c>
      <c r="P24" s="13" t="s">
        <v>374</v>
      </c>
      <c r="Q24" s="33" t="s">
        <v>469</v>
      </c>
    </row>
    <row r="25" spans="1:17" s="3" customFormat="1" ht="35.25" x14ac:dyDescent="0.25">
      <c r="A25" s="1">
        <f t="shared" si="1"/>
        <v>23</v>
      </c>
      <c r="B25" s="1">
        <v>202075</v>
      </c>
      <c r="C25" s="51" t="s">
        <v>431</v>
      </c>
      <c r="D25" s="52" t="s">
        <v>432</v>
      </c>
      <c r="E25" s="4" t="s">
        <v>349</v>
      </c>
      <c r="F25" s="46">
        <v>18</v>
      </c>
      <c r="G25" s="40" t="s">
        <v>335</v>
      </c>
      <c r="H25" s="40" t="s">
        <v>113</v>
      </c>
      <c r="I25" s="58">
        <v>35.625</v>
      </c>
      <c r="J25" s="68"/>
      <c r="K25" s="4">
        <f>5</f>
        <v>5</v>
      </c>
      <c r="L25" s="13" t="s">
        <v>341</v>
      </c>
      <c r="M25" s="13" t="s">
        <v>341</v>
      </c>
      <c r="N25" s="13" t="s">
        <v>191</v>
      </c>
      <c r="O25" s="41">
        <f t="shared" si="2"/>
        <v>40.625</v>
      </c>
      <c r="P25" s="13" t="s">
        <v>433</v>
      </c>
      <c r="Q25" s="33" t="s">
        <v>462</v>
      </c>
    </row>
    <row r="26" spans="1:17" ht="56.25" x14ac:dyDescent="0.25">
      <c r="A26" s="1">
        <f t="shared" si="1"/>
        <v>24</v>
      </c>
      <c r="B26" s="18">
        <v>226606</v>
      </c>
      <c r="C26" s="51" t="s">
        <v>303</v>
      </c>
      <c r="D26" s="52" t="s">
        <v>304</v>
      </c>
      <c r="E26" s="22" t="s">
        <v>321</v>
      </c>
      <c r="F26" s="46">
        <v>20</v>
      </c>
      <c r="G26" s="40" t="s">
        <v>335</v>
      </c>
      <c r="H26" s="40" t="s">
        <v>113</v>
      </c>
      <c r="I26" s="58">
        <v>22.25</v>
      </c>
      <c r="J26" s="66"/>
      <c r="K26" s="4">
        <f>4+11</f>
        <v>15</v>
      </c>
      <c r="L26" s="13" t="s">
        <v>98</v>
      </c>
      <c r="M26" s="13" t="s">
        <v>98</v>
      </c>
      <c r="N26" s="13" t="s">
        <v>191</v>
      </c>
      <c r="O26" s="41">
        <f t="shared" si="2"/>
        <v>37.25</v>
      </c>
      <c r="P26" s="13" t="s">
        <v>371</v>
      </c>
      <c r="Q26" s="24" t="s">
        <v>480</v>
      </c>
    </row>
    <row r="27" spans="1:17" s="3" customFormat="1" ht="90" x14ac:dyDescent="0.25">
      <c r="A27" s="1">
        <f t="shared" si="1"/>
        <v>25</v>
      </c>
      <c r="B27" s="1">
        <v>701922</v>
      </c>
      <c r="C27" s="51" t="s">
        <v>41</v>
      </c>
      <c r="D27" s="52" t="s">
        <v>18</v>
      </c>
      <c r="E27" s="4" t="s">
        <v>297</v>
      </c>
      <c r="F27" s="46">
        <v>20</v>
      </c>
      <c r="G27" s="40" t="s">
        <v>314</v>
      </c>
      <c r="H27" s="40" t="s">
        <v>88</v>
      </c>
      <c r="I27" s="71">
        <v>21.833333333333332</v>
      </c>
      <c r="J27" s="66"/>
      <c r="K27" s="4">
        <f>4+11</f>
        <v>15</v>
      </c>
      <c r="L27" s="13" t="s">
        <v>96</v>
      </c>
      <c r="M27" s="13" t="s">
        <v>341</v>
      </c>
      <c r="N27" s="13" t="s">
        <v>191</v>
      </c>
      <c r="O27" s="41">
        <f t="shared" si="2"/>
        <v>36.833333333333329</v>
      </c>
      <c r="P27" s="13" t="s">
        <v>416</v>
      </c>
      <c r="Q27" s="33" t="s">
        <v>470</v>
      </c>
    </row>
    <row r="28" spans="1:17" ht="48" x14ac:dyDescent="0.25">
      <c r="A28" s="1">
        <f t="shared" si="1"/>
        <v>26</v>
      </c>
      <c r="B28" s="4">
        <v>209550</v>
      </c>
      <c r="C28" s="51" t="s">
        <v>302</v>
      </c>
      <c r="D28" s="52" t="s">
        <v>5</v>
      </c>
      <c r="E28" s="63" t="s">
        <v>318</v>
      </c>
      <c r="F28" s="46">
        <v>20</v>
      </c>
      <c r="G28" s="40" t="s">
        <v>335</v>
      </c>
      <c r="H28" s="40" t="s">
        <v>113</v>
      </c>
      <c r="I28" s="58">
        <v>25</v>
      </c>
      <c r="J28" s="66"/>
      <c r="K28" s="4">
        <f>4+5</f>
        <v>9</v>
      </c>
      <c r="L28" s="13" t="s">
        <v>98</v>
      </c>
      <c r="M28" s="13" t="s">
        <v>98</v>
      </c>
      <c r="N28" s="13" t="s">
        <v>191</v>
      </c>
      <c r="O28" s="41">
        <f t="shared" si="2"/>
        <v>34</v>
      </c>
      <c r="P28" s="13" t="s">
        <v>386</v>
      </c>
      <c r="Q28" s="33" t="s">
        <v>476</v>
      </c>
    </row>
    <row r="29" spans="1:17" ht="56.25" x14ac:dyDescent="0.25">
      <c r="A29" s="1">
        <f t="shared" si="1"/>
        <v>27</v>
      </c>
      <c r="B29" s="4">
        <v>710804</v>
      </c>
      <c r="C29" s="51" t="s">
        <v>333</v>
      </c>
      <c r="D29" s="52" t="s">
        <v>334</v>
      </c>
      <c r="E29" s="4" t="s">
        <v>366</v>
      </c>
      <c r="F29" s="46">
        <v>21</v>
      </c>
      <c r="G29" s="40" t="s">
        <v>314</v>
      </c>
      <c r="H29" s="40" t="s">
        <v>88</v>
      </c>
      <c r="I29" s="58">
        <v>10.333333333333334</v>
      </c>
      <c r="J29" s="70"/>
      <c r="K29" s="4">
        <f>4+19</f>
        <v>23</v>
      </c>
      <c r="L29" s="13" t="s">
        <v>96</v>
      </c>
      <c r="M29" s="13" t="s">
        <v>341</v>
      </c>
      <c r="N29" s="13" t="s">
        <v>191</v>
      </c>
      <c r="O29" s="41">
        <f t="shared" si="2"/>
        <v>33.333333333333336</v>
      </c>
      <c r="P29" s="13" t="s">
        <v>406</v>
      </c>
      <c r="Q29" s="33" t="s">
        <v>460</v>
      </c>
    </row>
    <row r="30" spans="1:17" s="3" customFormat="1" ht="46.5" x14ac:dyDescent="0.25">
      <c r="A30" s="1">
        <f t="shared" si="1"/>
        <v>28</v>
      </c>
      <c r="B30" s="4">
        <v>221894</v>
      </c>
      <c r="C30" s="51" t="s">
        <v>273</v>
      </c>
      <c r="D30" s="52" t="s">
        <v>37</v>
      </c>
      <c r="E30" s="4" t="s">
        <v>287</v>
      </c>
      <c r="F30" s="46">
        <v>20</v>
      </c>
      <c r="G30" s="40" t="s">
        <v>335</v>
      </c>
      <c r="H30" s="40" t="s">
        <v>113</v>
      </c>
      <c r="I30" s="4">
        <v>23.625</v>
      </c>
      <c r="J30" s="66"/>
      <c r="K30" s="4">
        <f>4+5</f>
        <v>9</v>
      </c>
      <c r="L30" s="13" t="s">
        <v>96</v>
      </c>
      <c r="M30" s="13" t="s">
        <v>96</v>
      </c>
      <c r="N30" s="13" t="s">
        <v>191</v>
      </c>
      <c r="O30" s="41">
        <f t="shared" si="2"/>
        <v>32.625</v>
      </c>
      <c r="P30" s="13" t="s">
        <v>388</v>
      </c>
      <c r="Q30" s="24" t="s">
        <v>481</v>
      </c>
    </row>
    <row r="31" spans="1:17" s="3" customFormat="1" ht="56.25" x14ac:dyDescent="0.25">
      <c r="A31" s="1">
        <f t="shared" si="1"/>
        <v>29</v>
      </c>
      <c r="B31" s="4" t="s">
        <v>324</v>
      </c>
      <c r="C31" s="51" t="s">
        <v>118</v>
      </c>
      <c r="D31" s="52" t="s">
        <v>325</v>
      </c>
      <c r="E31" s="4" t="s">
        <v>326</v>
      </c>
      <c r="F31" s="46">
        <v>21</v>
      </c>
      <c r="G31" s="40" t="s">
        <v>314</v>
      </c>
      <c r="H31" s="40" t="s">
        <v>113</v>
      </c>
      <c r="I31" s="58">
        <v>8.8333333333333339</v>
      </c>
      <c r="J31" s="66"/>
      <c r="K31" s="4">
        <f>4+19</f>
        <v>23</v>
      </c>
      <c r="L31" s="13" t="s">
        <v>117</v>
      </c>
      <c r="M31" s="13" t="s">
        <v>96</v>
      </c>
      <c r="N31" s="13" t="s">
        <v>191</v>
      </c>
      <c r="O31" s="41">
        <f t="shared" si="2"/>
        <v>31.833333333333336</v>
      </c>
      <c r="P31" s="13" t="s">
        <v>415</v>
      </c>
      <c r="Q31" s="33" t="s">
        <v>471</v>
      </c>
    </row>
    <row r="32" spans="1:17" s="3" customFormat="1" ht="24" x14ac:dyDescent="0.25">
      <c r="A32" s="1">
        <f t="shared" si="1"/>
        <v>30</v>
      </c>
      <c r="B32" s="4">
        <v>201606</v>
      </c>
      <c r="C32" s="51" t="s">
        <v>300</v>
      </c>
      <c r="D32" s="52" t="s">
        <v>25</v>
      </c>
      <c r="E32" s="4" t="s">
        <v>301</v>
      </c>
      <c r="F32" s="46">
        <v>18</v>
      </c>
      <c r="G32" s="40" t="s">
        <v>314</v>
      </c>
      <c r="H32" s="40" t="s">
        <v>88</v>
      </c>
      <c r="I32" s="65">
        <v>31.333333333333332</v>
      </c>
      <c r="J32" s="66"/>
      <c r="K32" s="42"/>
      <c r="L32" s="13" t="s">
        <v>341</v>
      </c>
      <c r="M32" s="13" t="s">
        <v>341</v>
      </c>
      <c r="N32" s="13" t="s">
        <v>191</v>
      </c>
      <c r="O32" s="41">
        <f t="shared" si="2"/>
        <v>31.333333333333332</v>
      </c>
      <c r="P32" s="13" t="s">
        <v>377</v>
      </c>
      <c r="Q32" s="33" t="s">
        <v>472</v>
      </c>
    </row>
    <row r="33" spans="1:17" ht="48" x14ac:dyDescent="0.25">
      <c r="A33" s="1">
        <f t="shared" si="1"/>
        <v>31</v>
      </c>
      <c r="B33" s="4">
        <v>222268</v>
      </c>
      <c r="C33" s="51" t="s">
        <v>275</v>
      </c>
      <c r="D33" s="52" t="s">
        <v>26</v>
      </c>
      <c r="E33" s="4" t="s">
        <v>289</v>
      </c>
      <c r="F33" s="46">
        <v>20</v>
      </c>
      <c r="G33" s="40" t="s">
        <v>335</v>
      </c>
      <c r="H33" s="40" t="s">
        <v>113</v>
      </c>
      <c r="I33" s="58">
        <v>24.375</v>
      </c>
      <c r="J33" s="67"/>
      <c r="K33" s="27">
        <f>4</f>
        <v>4</v>
      </c>
      <c r="L33" s="13" t="s">
        <v>99</v>
      </c>
      <c r="M33" s="13" t="s">
        <v>96</v>
      </c>
      <c r="N33" s="13" t="s">
        <v>191</v>
      </c>
      <c r="O33" s="41">
        <f t="shared" si="2"/>
        <v>28.375</v>
      </c>
      <c r="P33" s="13" t="s">
        <v>372</v>
      </c>
      <c r="Q33" s="24" t="s">
        <v>490</v>
      </c>
    </row>
    <row r="34" spans="1:17" s="3" customFormat="1" ht="33.75" x14ac:dyDescent="0.25">
      <c r="A34" s="1">
        <f t="shared" si="1"/>
        <v>32</v>
      </c>
      <c r="B34" s="1">
        <v>206800</v>
      </c>
      <c r="C34" s="56" t="s">
        <v>428</v>
      </c>
      <c r="D34" s="53" t="s">
        <v>18</v>
      </c>
      <c r="E34" s="76" t="s">
        <v>429</v>
      </c>
      <c r="F34" s="46">
        <v>18</v>
      </c>
      <c r="G34" s="40" t="s">
        <v>335</v>
      </c>
      <c r="H34" s="40" t="s">
        <v>113</v>
      </c>
      <c r="I34" s="58">
        <v>28.25</v>
      </c>
      <c r="J34" s="66"/>
      <c r="K34" s="4"/>
      <c r="L34" s="13" t="s">
        <v>99</v>
      </c>
      <c r="M34" s="13" t="s">
        <v>341</v>
      </c>
      <c r="N34" s="13" t="s">
        <v>191</v>
      </c>
      <c r="O34" s="41">
        <f t="shared" si="2"/>
        <v>28.25</v>
      </c>
      <c r="P34" s="13" t="s">
        <v>430</v>
      </c>
      <c r="Q34" s="33" t="s">
        <v>461</v>
      </c>
    </row>
    <row r="35" spans="1:17" ht="45" x14ac:dyDescent="0.25">
      <c r="A35" s="1">
        <f t="shared" si="1"/>
        <v>33</v>
      </c>
      <c r="B35" s="79">
        <v>729992</v>
      </c>
      <c r="C35" s="87" t="s">
        <v>363</v>
      </c>
      <c r="D35" s="80" t="s">
        <v>364</v>
      </c>
      <c r="E35" s="62" t="s">
        <v>365</v>
      </c>
      <c r="F35" s="46">
        <v>21</v>
      </c>
      <c r="G35" s="40" t="s">
        <v>314</v>
      </c>
      <c r="H35" s="40" t="s">
        <v>88</v>
      </c>
      <c r="I35" s="58">
        <v>9.3333333333333339</v>
      </c>
      <c r="J35" s="68"/>
      <c r="K35" s="4">
        <f>4+5</f>
        <v>9</v>
      </c>
      <c r="L35" s="13" t="s">
        <v>96</v>
      </c>
      <c r="M35" s="13" t="s">
        <v>341</v>
      </c>
      <c r="N35" s="13" t="s">
        <v>191</v>
      </c>
      <c r="O35" s="41">
        <f t="shared" si="2"/>
        <v>18.333333333333336</v>
      </c>
      <c r="P35" s="13" t="s">
        <v>409</v>
      </c>
      <c r="Q35" s="24" t="s">
        <v>486</v>
      </c>
    </row>
    <row r="36" spans="1:17" ht="67.5" x14ac:dyDescent="0.25">
      <c r="A36" s="1">
        <f t="shared" si="1"/>
        <v>34</v>
      </c>
      <c r="B36" s="42">
        <v>730110</v>
      </c>
      <c r="C36" s="78" t="s">
        <v>357</v>
      </c>
      <c r="D36" s="75" t="s">
        <v>21</v>
      </c>
      <c r="E36" s="4" t="s">
        <v>358</v>
      </c>
      <c r="F36" s="46">
        <v>21</v>
      </c>
      <c r="G36" s="40" t="s">
        <v>314</v>
      </c>
      <c r="H36" s="40" t="s">
        <v>88</v>
      </c>
      <c r="I36" s="58">
        <v>8.6666666666666661</v>
      </c>
      <c r="J36" s="68"/>
      <c r="K36" s="4">
        <f>4+5</f>
        <v>9</v>
      </c>
      <c r="L36" s="13" t="s">
        <v>96</v>
      </c>
      <c r="M36" s="13" t="s">
        <v>96</v>
      </c>
      <c r="N36" s="13" t="s">
        <v>191</v>
      </c>
      <c r="O36" s="41">
        <f t="shared" si="2"/>
        <v>17.666666666666664</v>
      </c>
      <c r="P36" s="13" t="s">
        <v>417</v>
      </c>
      <c r="Q36" s="33" t="s">
        <v>473</v>
      </c>
    </row>
    <row r="37" spans="1:17" s="3" customFormat="1" ht="80.25" x14ac:dyDescent="0.25">
      <c r="A37" s="1">
        <f t="shared" si="1"/>
        <v>35</v>
      </c>
      <c r="B37" s="4">
        <v>704675</v>
      </c>
      <c r="C37" s="51" t="s">
        <v>305</v>
      </c>
      <c r="D37" s="52" t="s">
        <v>153</v>
      </c>
      <c r="E37" s="4" t="s">
        <v>360</v>
      </c>
      <c r="F37" s="46">
        <v>21</v>
      </c>
      <c r="G37" s="40" t="s">
        <v>314</v>
      </c>
      <c r="H37" s="40" t="s">
        <v>88</v>
      </c>
      <c r="I37" s="65">
        <v>13.166666666666666</v>
      </c>
      <c r="J37" s="66"/>
      <c r="K37" s="42"/>
      <c r="L37" s="13" t="s">
        <v>98</v>
      </c>
      <c r="M37" s="13" t="s">
        <v>341</v>
      </c>
      <c r="N37" s="13" t="s">
        <v>191</v>
      </c>
      <c r="O37" s="41">
        <f t="shared" si="2"/>
        <v>13.166666666666666</v>
      </c>
      <c r="P37" s="13" t="s">
        <v>403</v>
      </c>
      <c r="Q37" s="33" t="s">
        <v>474</v>
      </c>
    </row>
    <row r="38" spans="1:17" s="3" customFormat="1" ht="78.75" x14ac:dyDescent="0.25">
      <c r="A38" s="1">
        <f t="shared" si="1"/>
        <v>36</v>
      </c>
      <c r="B38" s="42">
        <v>730142</v>
      </c>
      <c r="C38" s="78" t="s">
        <v>355</v>
      </c>
      <c r="D38" s="75" t="s">
        <v>35</v>
      </c>
      <c r="E38" s="4" t="s">
        <v>356</v>
      </c>
      <c r="F38" s="46">
        <v>23</v>
      </c>
      <c r="G38" s="40" t="s">
        <v>314</v>
      </c>
      <c r="H38" s="40" t="s">
        <v>88</v>
      </c>
      <c r="I38" s="58">
        <v>5.333333333333333</v>
      </c>
      <c r="J38" s="68"/>
      <c r="K38" s="4">
        <f>4</f>
        <v>4</v>
      </c>
      <c r="L38" s="13" t="s">
        <v>98</v>
      </c>
      <c r="M38" s="13"/>
      <c r="N38" s="13" t="s">
        <v>191</v>
      </c>
      <c r="O38" s="41">
        <f t="shared" si="2"/>
        <v>9.3333333333333321</v>
      </c>
      <c r="P38" s="13" t="s">
        <v>434</v>
      </c>
      <c r="Q38" s="24" t="s">
        <v>475</v>
      </c>
    </row>
    <row r="39" spans="1:17" ht="101.25" x14ac:dyDescent="0.25">
      <c r="A39" s="1">
        <f t="shared" si="1"/>
        <v>37</v>
      </c>
      <c r="B39" s="79">
        <v>730223</v>
      </c>
      <c r="C39" s="81" t="s">
        <v>439</v>
      </c>
      <c r="D39" s="80" t="s">
        <v>361</v>
      </c>
      <c r="E39" s="42" t="s">
        <v>362</v>
      </c>
      <c r="F39" s="46">
        <v>21</v>
      </c>
      <c r="G39" s="40" t="s">
        <v>314</v>
      </c>
      <c r="H39" s="40" t="s">
        <v>88</v>
      </c>
      <c r="I39" s="58">
        <v>6.833333333333333</v>
      </c>
      <c r="J39" s="68"/>
      <c r="K39" s="21"/>
      <c r="L39" s="13"/>
      <c r="M39" s="13"/>
      <c r="N39" s="13" t="s">
        <v>191</v>
      </c>
      <c r="O39" s="41">
        <f t="shared" si="2"/>
        <v>6.833333333333333</v>
      </c>
      <c r="P39" s="13" t="s">
        <v>438</v>
      </c>
      <c r="Q39" s="33" t="s">
        <v>463</v>
      </c>
    </row>
  </sheetData>
  <autoFilter ref="A2:Q39" xr:uid="{00000000-0009-0000-0000-000001000000}"/>
  <sortState xmlns:xlrd2="http://schemas.microsoft.com/office/spreadsheetml/2017/richdata2" ref="B37:Q71">
    <sortCondition ref="N37:N71"/>
    <sortCondition descending="1" ref="O37:O71"/>
    <sortCondition ref="C37:C71"/>
    <sortCondition ref="D37:D71"/>
  </sortState>
  <mergeCells count="1">
    <mergeCell ref="A1:Q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0" fitToHeight="3" orientation="landscape" r:id="rId1"/>
  <ignoredErrors>
    <ignoredError sqref="K28 K30 K13" formula="1"/>
    <ignoredError sqref="B3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10"/>
  <dimension ref="A1:S18"/>
  <sheetViews>
    <sheetView view="pageBreakPreview" zoomScale="115" zoomScaleNormal="100" zoomScaleSheetLayoutView="115" workbookViewId="0">
      <pane xSplit="6" ySplit="1" topLeftCell="G11" activePane="bottomRight" state="frozen"/>
      <selection pane="topRight" activeCell="G1" sqref="G1"/>
      <selection pane="bottomLeft" activeCell="A2" sqref="A2"/>
      <selection pane="bottomRight" activeCell="F24" sqref="F24"/>
    </sheetView>
  </sheetViews>
  <sheetFormatPr defaultColWidth="27" defaultRowHeight="15" x14ac:dyDescent="0.25"/>
  <cols>
    <col min="1" max="1" width="3.28515625" bestFit="1" customWidth="1"/>
    <col min="2" max="2" width="6.85546875" customWidth="1"/>
    <col min="3" max="3" width="14.7109375" customWidth="1"/>
    <col min="4" max="4" width="9.42578125" customWidth="1"/>
    <col min="5" max="5" width="5.5703125" style="3" customWidth="1"/>
    <col min="6" max="6" width="12.28515625" customWidth="1"/>
    <col min="7" max="7" width="7.28515625" customWidth="1"/>
    <col min="8" max="8" width="6.7109375" customWidth="1"/>
    <col min="9" max="9" width="5" style="3" customWidth="1"/>
    <col min="10" max="10" width="4.85546875" style="3" customWidth="1"/>
    <col min="11" max="11" width="5.5703125" style="3" customWidth="1"/>
    <col min="12" max="12" width="6.5703125" customWidth="1"/>
    <col min="13" max="13" width="7.5703125" customWidth="1"/>
    <col min="14" max="14" width="9.5703125" style="3" customWidth="1"/>
    <col min="15" max="15" width="7.140625" style="3" customWidth="1"/>
    <col min="16" max="16" width="30.7109375" customWidth="1"/>
    <col min="17" max="17" width="23.42578125" style="3" customWidth="1"/>
    <col min="18" max="18" width="19.85546875" style="3" customWidth="1"/>
    <col min="19" max="19" width="23.140625" customWidth="1"/>
  </cols>
  <sheetData>
    <row r="1" spans="1:19" ht="20.25" thickBot="1" x14ac:dyDescent="0.3">
      <c r="A1" s="85" t="s">
        <v>106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9" s="11" customFormat="1" ht="57" thickTop="1" x14ac:dyDescent="0.25">
      <c r="A2" s="23" t="s">
        <v>0</v>
      </c>
      <c r="B2" s="10" t="s">
        <v>1</v>
      </c>
      <c r="C2" s="10" t="s">
        <v>2</v>
      </c>
      <c r="D2" s="10" t="s">
        <v>3</v>
      </c>
      <c r="E2" s="23" t="s">
        <v>107</v>
      </c>
      <c r="F2" s="23" t="s">
        <v>4</v>
      </c>
      <c r="G2" s="23" t="s">
        <v>100</v>
      </c>
      <c r="H2" s="23" t="s">
        <v>101</v>
      </c>
      <c r="I2" s="23" t="s">
        <v>76</v>
      </c>
      <c r="J2" s="23" t="s">
        <v>77</v>
      </c>
      <c r="K2" s="23" t="s">
        <v>78</v>
      </c>
      <c r="L2" s="23" t="s">
        <v>22</v>
      </c>
      <c r="M2" s="23" t="s">
        <v>23</v>
      </c>
      <c r="N2" s="10" t="s">
        <v>151</v>
      </c>
      <c r="O2" s="23" t="s">
        <v>102</v>
      </c>
      <c r="P2" s="23" t="s">
        <v>103</v>
      </c>
      <c r="Q2" s="10" t="s">
        <v>223</v>
      </c>
      <c r="R2" s="10" t="s">
        <v>195</v>
      </c>
      <c r="S2" s="39" t="s">
        <v>252</v>
      </c>
    </row>
    <row r="3" spans="1:19" ht="33.75" x14ac:dyDescent="0.25">
      <c r="A3" s="1">
        <v>1</v>
      </c>
      <c r="B3" s="4">
        <v>228777</v>
      </c>
      <c r="C3" s="4" t="s">
        <v>154</v>
      </c>
      <c r="D3" s="4" t="s">
        <v>63</v>
      </c>
      <c r="E3" s="4" t="s">
        <v>74</v>
      </c>
      <c r="F3" s="4" t="s">
        <v>131</v>
      </c>
      <c r="G3" s="20" t="s">
        <v>87</v>
      </c>
      <c r="H3" s="20" t="s">
        <v>88</v>
      </c>
      <c r="I3" s="4">
        <v>27.5</v>
      </c>
      <c r="J3" s="4">
        <v>35.36</v>
      </c>
      <c r="K3" s="4">
        <v>32</v>
      </c>
      <c r="L3" s="13" t="s">
        <v>96</v>
      </c>
      <c r="M3" s="13" t="s">
        <v>96</v>
      </c>
      <c r="N3" s="13" t="s">
        <v>190</v>
      </c>
      <c r="O3" s="14">
        <f>SUM(I3:K3)</f>
        <v>94.86</v>
      </c>
      <c r="P3" s="13" t="s">
        <v>155</v>
      </c>
      <c r="Q3" s="31" t="s">
        <v>230</v>
      </c>
      <c r="R3" s="9"/>
      <c r="S3" s="31" t="s">
        <v>255</v>
      </c>
    </row>
    <row r="4" spans="1:19" ht="24" x14ac:dyDescent="0.25">
      <c r="A4" s="1">
        <v>2</v>
      </c>
      <c r="B4" s="4">
        <v>157429</v>
      </c>
      <c r="C4" s="4" t="s">
        <v>114</v>
      </c>
      <c r="D4" s="4" t="s">
        <v>5</v>
      </c>
      <c r="E4" s="4" t="s">
        <v>73</v>
      </c>
      <c r="F4" s="4" t="s">
        <v>142</v>
      </c>
      <c r="G4" s="4" t="s">
        <v>85</v>
      </c>
      <c r="H4" s="4" t="s">
        <v>86</v>
      </c>
      <c r="I4" s="4">
        <v>77.5</v>
      </c>
      <c r="J4" s="4">
        <v>86</v>
      </c>
      <c r="K4" s="4">
        <v>8</v>
      </c>
      <c r="L4" s="13"/>
      <c r="M4" s="13" t="s">
        <v>96</v>
      </c>
      <c r="N4" s="13" t="s">
        <v>191</v>
      </c>
      <c r="O4" s="14">
        <f t="shared" ref="O4:O18" si="0">SUM(I4:K4)</f>
        <v>171.5</v>
      </c>
      <c r="P4" s="13" t="s">
        <v>156</v>
      </c>
      <c r="Q4" s="9"/>
      <c r="R4" s="33" t="s">
        <v>193</v>
      </c>
      <c r="S4" s="9"/>
    </row>
    <row r="5" spans="1:19" ht="33.75" x14ac:dyDescent="0.25">
      <c r="A5" s="1">
        <v>3</v>
      </c>
      <c r="B5" s="4">
        <v>198993</v>
      </c>
      <c r="C5" s="4" t="s">
        <v>80</v>
      </c>
      <c r="D5" s="4" t="s">
        <v>27</v>
      </c>
      <c r="E5" s="4" t="s">
        <v>73</v>
      </c>
      <c r="F5" s="4" t="s">
        <v>144</v>
      </c>
      <c r="G5" s="6" t="s">
        <v>85</v>
      </c>
      <c r="H5" s="6" t="s">
        <v>86</v>
      </c>
      <c r="I5" s="4">
        <v>48.54</v>
      </c>
      <c r="J5" s="4">
        <v>57.89</v>
      </c>
      <c r="K5" s="4">
        <f>4+4</f>
        <v>8</v>
      </c>
      <c r="L5" s="13" t="s">
        <v>96</v>
      </c>
      <c r="M5" s="13"/>
      <c r="N5" s="13" t="s">
        <v>191</v>
      </c>
      <c r="O5" s="14">
        <f t="shared" si="0"/>
        <v>114.43</v>
      </c>
      <c r="P5" s="13" t="s">
        <v>157</v>
      </c>
      <c r="Q5" s="9"/>
      <c r="R5" s="4" t="s">
        <v>199</v>
      </c>
      <c r="S5" s="24" t="s">
        <v>254</v>
      </c>
    </row>
    <row r="6" spans="1:19" ht="78.75" x14ac:dyDescent="0.25">
      <c r="A6" s="1">
        <v>4</v>
      </c>
      <c r="B6" s="4">
        <v>214398</v>
      </c>
      <c r="C6" s="4" t="s">
        <v>59</v>
      </c>
      <c r="D6" s="4" t="s">
        <v>6</v>
      </c>
      <c r="E6" s="4" t="s">
        <v>73</v>
      </c>
      <c r="F6" s="4" t="s">
        <v>132</v>
      </c>
      <c r="G6" s="20" t="s">
        <v>87</v>
      </c>
      <c r="H6" s="20" t="s">
        <v>88</v>
      </c>
      <c r="I6" s="4">
        <v>41.25</v>
      </c>
      <c r="J6" s="4">
        <v>59.9</v>
      </c>
      <c r="K6" s="4">
        <v>12</v>
      </c>
      <c r="L6" s="13" t="s">
        <v>96</v>
      </c>
      <c r="M6" s="13" t="s">
        <v>96</v>
      </c>
      <c r="N6" s="13" t="s">
        <v>191</v>
      </c>
      <c r="O6" s="14">
        <f t="shared" si="0"/>
        <v>113.15</v>
      </c>
      <c r="P6" s="13" t="s">
        <v>158</v>
      </c>
      <c r="Q6" s="31" t="s">
        <v>225</v>
      </c>
      <c r="R6" s="34" t="s">
        <v>205</v>
      </c>
      <c r="S6" s="34" t="s">
        <v>256</v>
      </c>
    </row>
    <row r="7" spans="1:19" ht="33.75" x14ac:dyDescent="0.25">
      <c r="A7" s="1">
        <v>5</v>
      </c>
      <c r="B7" s="4">
        <v>211642</v>
      </c>
      <c r="C7" s="4" t="s">
        <v>61</v>
      </c>
      <c r="D7" s="4" t="s">
        <v>62</v>
      </c>
      <c r="E7" s="4" t="s">
        <v>74</v>
      </c>
      <c r="F7" s="4" t="s">
        <v>129</v>
      </c>
      <c r="G7" s="6" t="s">
        <v>85</v>
      </c>
      <c r="H7" s="6" t="s">
        <v>86</v>
      </c>
      <c r="I7" s="4">
        <v>52.5</v>
      </c>
      <c r="J7" s="4">
        <v>98.58</v>
      </c>
      <c r="K7" s="4">
        <v>12</v>
      </c>
      <c r="L7" s="13" t="s">
        <v>98</v>
      </c>
      <c r="M7" s="13" t="s">
        <v>98</v>
      </c>
      <c r="N7" s="13"/>
      <c r="O7" s="14">
        <f t="shared" si="0"/>
        <v>163.07999999999998</v>
      </c>
      <c r="P7" s="13"/>
      <c r="Q7" s="9"/>
      <c r="R7" s="9"/>
      <c r="S7" s="9"/>
    </row>
    <row r="8" spans="1:19" ht="56.25" x14ac:dyDescent="0.25">
      <c r="A8" s="1">
        <v>6</v>
      </c>
      <c r="B8" s="4">
        <v>221324</v>
      </c>
      <c r="C8" s="4" t="s">
        <v>60</v>
      </c>
      <c r="D8" s="4" t="s">
        <v>44</v>
      </c>
      <c r="E8" s="4" t="s">
        <v>74</v>
      </c>
      <c r="F8" s="4" t="s">
        <v>133</v>
      </c>
      <c r="G8" s="4" t="s">
        <v>85</v>
      </c>
      <c r="H8" s="4" t="s">
        <v>86</v>
      </c>
      <c r="I8" s="4">
        <v>35</v>
      </c>
      <c r="J8" s="4">
        <v>40.200000000000003</v>
      </c>
      <c r="K8" s="4">
        <v>12</v>
      </c>
      <c r="L8" s="13" t="s">
        <v>96</v>
      </c>
      <c r="M8" s="13" t="s">
        <v>96</v>
      </c>
      <c r="N8" s="13" t="s">
        <v>191</v>
      </c>
      <c r="O8" s="14">
        <f t="shared" si="0"/>
        <v>87.2</v>
      </c>
      <c r="P8" s="13" t="s">
        <v>189</v>
      </c>
      <c r="Q8" s="9"/>
      <c r="R8" s="4" t="s">
        <v>200</v>
      </c>
      <c r="S8" s="9"/>
    </row>
    <row r="9" spans="1:19" ht="24" x14ac:dyDescent="0.25">
      <c r="A9" s="1">
        <v>7</v>
      </c>
      <c r="B9" s="4">
        <v>184932</v>
      </c>
      <c r="C9" s="4" t="s">
        <v>201</v>
      </c>
      <c r="D9" s="4" t="s">
        <v>202</v>
      </c>
      <c r="E9" s="4" t="s">
        <v>74</v>
      </c>
      <c r="F9" s="4" t="s">
        <v>132</v>
      </c>
      <c r="G9" s="4" t="s">
        <v>85</v>
      </c>
      <c r="H9" s="4" t="s">
        <v>86</v>
      </c>
      <c r="I9" s="4">
        <v>58.75</v>
      </c>
      <c r="J9" s="25">
        <v>113.98</v>
      </c>
      <c r="K9" s="4">
        <f>4+4</f>
        <v>8</v>
      </c>
      <c r="L9" s="13"/>
      <c r="M9" s="13"/>
      <c r="N9" s="13" t="s">
        <v>191</v>
      </c>
      <c r="O9" s="14">
        <f t="shared" si="0"/>
        <v>180.73000000000002</v>
      </c>
      <c r="P9" s="13" t="s">
        <v>194</v>
      </c>
      <c r="Q9" s="9"/>
      <c r="R9" s="4" t="s">
        <v>203</v>
      </c>
      <c r="S9" s="9"/>
    </row>
    <row r="10" spans="1:19" ht="24" x14ac:dyDescent="0.25">
      <c r="A10" s="1">
        <v>8</v>
      </c>
      <c r="B10" s="4">
        <v>167392</v>
      </c>
      <c r="C10" s="4" t="s">
        <v>159</v>
      </c>
      <c r="D10" s="4" t="s">
        <v>28</v>
      </c>
      <c r="E10" s="4" t="s">
        <v>73</v>
      </c>
      <c r="F10" s="4" t="s">
        <v>138</v>
      </c>
      <c r="G10" s="4" t="s">
        <v>85</v>
      </c>
      <c r="H10" s="4" t="s">
        <v>86</v>
      </c>
      <c r="I10" s="4">
        <v>74.58</v>
      </c>
      <c r="J10" s="4">
        <v>98.24</v>
      </c>
      <c r="K10" s="4"/>
      <c r="L10" s="13" t="s">
        <v>99</v>
      </c>
      <c r="M10" s="13"/>
      <c r="N10" s="13"/>
      <c r="O10" s="14">
        <f t="shared" si="0"/>
        <v>172.82</v>
      </c>
      <c r="P10" s="13" t="s">
        <v>160</v>
      </c>
      <c r="Q10" s="9"/>
      <c r="R10" s="9"/>
      <c r="S10" s="9"/>
    </row>
    <row r="11" spans="1:19" ht="67.5" x14ac:dyDescent="0.25">
      <c r="A11" s="1">
        <v>9</v>
      </c>
      <c r="B11" s="18">
        <v>704193</v>
      </c>
      <c r="C11" s="1" t="s">
        <v>115</v>
      </c>
      <c r="D11" s="1" t="s">
        <v>18</v>
      </c>
      <c r="E11" s="4" t="s">
        <v>73</v>
      </c>
      <c r="F11" s="4" t="s">
        <v>125</v>
      </c>
      <c r="G11" s="20" t="s">
        <v>87</v>
      </c>
      <c r="H11" s="20" t="s">
        <v>88</v>
      </c>
      <c r="I11" s="4">
        <v>32.5</v>
      </c>
      <c r="J11" s="4">
        <v>60.06</v>
      </c>
      <c r="K11" s="4">
        <v>8</v>
      </c>
      <c r="L11" s="13" t="s">
        <v>96</v>
      </c>
      <c r="M11" s="13" t="s">
        <v>96</v>
      </c>
      <c r="N11" s="13" t="s">
        <v>191</v>
      </c>
      <c r="O11" s="14">
        <f t="shared" si="0"/>
        <v>100.56</v>
      </c>
      <c r="P11" s="13" t="s">
        <v>161</v>
      </c>
      <c r="Q11" s="31" t="s">
        <v>228</v>
      </c>
      <c r="R11" s="34" t="s">
        <v>207</v>
      </c>
      <c r="S11" s="34" t="s">
        <v>258</v>
      </c>
    </row>
    <row r="12" spans="1:19" ht="24" x14ac:dyDescent="0.25">
      <c r="A12" s="1">
        <v>10</v>
      </c>
      <c r="B12" s="4">
        <v>177051</v>
      </c>
      <c r="C12" s="4" t="s">
        <v>162</v>
      </c>
      <c r="D12" s="4" t="s">
        <v>12</v>
      </c>
      <c r="E12" s="4" t="s">
        <v>73</v>
      </c>
      <c r="F12" s="4" t="s">
        <v>130</v>
      </c>
      <c r="G12" s="4" t="s">
        <v>85</v>
      </c>
      <c r="H12" s="4" t="s">
        <v>86</v>
      </c>
      <c r="I12" s="4">
        <v>67.91</v>
      </c>
      <c r="J12" s="4">
        <v>86.57</v>
      </c>
      <c r="K12" s="4">
        <v>4</v>
      </c>
      <c r="L12" s="13" t="s">
        <v>96</v>
      </c>
      <c r="M12" s="13"/>
      <c r="N12" s="13" t="s">
        <v>191</v>
      </c>
      <c r="O12" s="14">
        <f t="shared" si="0"/>
        <v>158.47999999999999</v>
      </c>
      <c r="P12" s="13" t="s">
        <v>163</v>
      </c>
      <c r="Q12" s="9"/>
      <c r="R12" s="33" t="s">
        <v>197</v>
      </c>
      <c r="S12" s="9"/>
    </row>
    <row r="13" spans="1:19" ht="90" x14ac:dyDescent="0.25">
      <c r="A13" s="1">
        <v>11</v>
      </c>
      <c r="B13" s="4">
        <v>206326</v>
      </c>
      <c r="C13" s="4" t="s">
        <v>57</v>
      </c>
      <c r="D13" s="4" t="s">
        <v>35</v>
      </c>
      <c r="E13" s="4" t="s">
        <v>73</v>
      </c>
      <c r="F13" s="4" t="s">
        <v>145</v>
      </c>
      <c r="G13" s="20" t="s">
        <v>87</v>
      </c>
      <c r="H13" s="20" t="s">
        <v>88</v>
      </c>
      <c r="I13" s="4">
        <v>35</v>
      </c>
      <c r="J13" s="4">
        <v>64.38</v>
      </c>
      <c r="K13" s="4">
        <v>12</v>
      </c>
      <c r="L13" s="13" t="s">
        <v>98</v>
      </c>
      <c r="M13" s="13"/>
      <c r="N13" s="13" t="s">
        <v>191</v>
      </c>
      <c r="O13" s="14">
        <f t="shared" si="0"/>
        <v>111.38</v>
      </c>
      <c r="P13" s="13" t="s">
        <v>164</v>
      </c>
      <c r="Q13" s="31" t="s">
        <v>229</v>
      </c>
      <c r="R13" s="34" t="s">
        <v>206</v>
      </c>
      <c r="S13" s="34" t="s">
        <v>257</v>
      </c>
    </row>
    <row r="14" spans="1:19" ht="24" x14ac:dyDescent="0.25">
      <c r="A14" s="1">
        <v>12</v>
      </c>
      <c r="B14" s="28">
        <v>206266</v>
      </c>
      <c r="C14" s="28" t="s">
        <v>120</v>
      </c>
      <c r="D14" s="28" t="s">
        <v>121</v>
      </c>
      <c r="E14" s="28" t="s">
        <v>74</v>
      </c>
      <c r="F14" s="28" t="s">
        <v>141</v>
      </c>
      <c r="G14" s="4" t="s">
        <v>85</v>
      </c>
      <c r="H14" s="4" t="s">
        <v>86</v>
      </c>
      <c r="I14" s="7">
        <v>69.58</v>
      </c>
      <c r="J14" s="7">
        <v>56.91</v>
      </c>
      <c r="K14" s="7">
        <v>4</v>
      </c>
      <c r="L14" s="29" t="s">
        <v>96</v>
      </c>
      <c r="M14" s="13"/>
      <c r="N14" s="13"/>
      <c r="O14" s="14">
        <f t="shared" si="0"/>
        <v>130.49</v>
      </c>
      <c r="P14" s="36"/>
      <c r="Q14" s="9"/>
      <c r="R14" s="9"/>
      <c r="S14" s="9"/>
    </row>
    <row r="15" spans="1:19" ht="22.5" x14ac:dyDescent="0.25">
      <c r="A15" s="1">
        <v>13</v>
      </c>
      <c r="B15" s="4">
        <v>207979</v>
      </c>
      <c r="C15" s="4" t="s">
        <v>58</v>
      </c>
      <c r="D15" s="4" t="s">
        <v>25</v>
      </c>
      <c r="E15" s="4" t="s">
        <v>73</v>
      </c>
      <c r="F15" s="4" t="s">
        <v>95</v>
      </c>
      <c r="G15" s="4" t="s">
        <v>85</v>
      </c>
      <c r="H15" s="4" t="s">
        <v>86</v>
      </c>
      <c r="I15" s="4">
        <v>46.66</v>
      </c>
      <c r="J15" s="4">
        <v>73.31</v>
      </c>
      <c r="K15" s="4">
        <v>4</v>
      </c>
      <c r="L15" s="13" t="s">
        <v>96</v>
      </c>
      <c r="M15" s="13"/>
      <c r="N15" s="13" t="s">
        <v>191</v>
      </c>
      <c r="O15" s="14">
        <f t="shared" si="0"/>
        <v>123.97</v>
      </c>
      <c r="P15" s="13" t="s">
        <v>165</v>
      </c>
      <c r="Q15" s="9"/>
      <c r="R15" s="4" t="s">
        <v>198</v>
      </c>
      <c r="S15" s="9"/>
    </row>
    <row r="16" spans="1:19" ht="22.5" x14ac:dyDescent="0.25">
      <c r="A16" s="1">
        <v>14</v>
      </c>
      <c r="B16" s="4">
        <v>194192</v>
      </c>
      <c r="C16" s="4" t="s">
        <v>166</v>
      </c>
      <c r="D16" s="4" t="s">
        <v>167</v>
      </c>
      <c r="E16" s="4" t="s">
        <v>73</v>
      </c>
      <c r="F16" s="4" t="s">
        <v>93</v>
      </c>
      <c r="G16" s="4" t="s">
        <v>85</v>
      </c>
      <c r="H16" s="4" t="s">
        <v>86</v>
      </c>
      <c r="I16" s="4">
        <v>60.41</v>
      </c>
      <c r="J16" s="4">
        <v>139.41</v>
      </c>
      <c r="K16" s="4">
        <v>4</v>
      </c>
      <c r="L16" s="13" t="s">
        <v>99</v>
      </c>
      <c r="M16" s="13"/>
      <c r="N16" s="13" t="s">
        <v>191</v>
      </c>
      <c r="O16" s="14">
        <f t="shared" si="0"/>
        <v>203.82</v>
      </c>
      <c r="P16" s="13" t="s">
        <v>168</v>
      </c>
      <c r="Q16" s="9"/>
      <c r="R16" s="33" t="s">
        <v>196</v>
      </c>
      <c r="S16" s="24" t="s">
        <v>253</v>
      </c>
    </row>
    <row r="17" spans="1:19" ht="47.25" customHeight="1" x14ac:dyDescent="0.25">
      <c r="A17" s="1">
        <v>15</v>
      </c>
      <c r="B17" s="18">
        <v>216465</v>
      </c>
      <c r="C17" s="1" t="s">
        <v>231</v>
      </c>
      <c r="D17" s="1" t="s">
        <v>232</v>
      </c>
      <c r="E17" s="4" t="s">
        <v>73</v>
      </c>
      <c r="F17" s="1" t="s">
        <v>137</v>
      </c>
      <c r="G17" s="20" t="s">
        <v>87</v>
      </c>
      <c r="H17" s="20" t="s">
        <v>88</v>
      </c>
      <c r="I17" s="21"/>
      <c r="J17" s="21"/>
      <c r="K17" s="21"/>
      <c r="L17" s="13"/>
      <c r="M17" s="13"/>
      <c r="N17" s="13"/>
      <c r="O17" s="14">
        <f t="shared" si="0"/>
        <v>0</v>
      </c>
      <c r="P17" s="13"/>
      <c r="Q17" s="31" t="s">
        <v>233</v>
      </c>
      <c r="R17" s="9"/>
      <c r="S17" s="9"/>
    </row>
    <row r="18" spans="1:19" ht="33.75" x14ac:dyDescent="0.25">
      <c r="A18" s="1">
        <v>16</v>
      </c>
      <c r="B18" s="18">
        <v>216553</v>
      </c>
      <c r="C18" s="1" t="s">
        <v>234</v>
      </c>
      <c r="D18" s="1" t="s">
        <v>7</v>
      </c>
      <c r="E18" s="4" t="s">
        <v>74</v>
      </c>
      <c r="F18" s="1" t="s">
        <v>143</v>
      </c>
      <c r="G18" s="20" t="s">
        <v>87</v>
      </c>
      <c r="H18" s="20" t="s">
        <v>88</v>
      </c>
      <c r="I18" s="21"/>
      <c r="J18" s="21"/>
      <c r="K18" s="21"/>
      <c r="L18" s="13"/>
      <c r="M18" s="13"/>
      <c r="N18" s="13"/>
      <c r="O18" s="14">
        <f t="shared" si="0"/>
        <v>0</v>
      </c>
      <c r="P18" s="13"/>
      <c r="Q18" s="31" t="s">
        <v>227</v>
      </c>
      <c r="R18" s="9"/>
      <c r="S18" s="9"/>
    </row>
  </sheetData>
  <autoFilter ref="A2:R18" xr:uid="{00000000-0009-0000-0000-000002000000}"/>
  <sortState xmlns:xlrd2="http://schemas.microsoft.com/office/spreadsheetml/2017/richdata2" ref="B3:R26">
    <sortCondition ref="C3:C26"/>
    <sortCondition descending="1" ref="D3:D26"/>
  </sortState>
  <mergeCells count="1">
    <mergeCell ref="A1:R1"/>
  </mergeCells>
  <printOptions horizontalCentered="1"/>
  <pageMargins left="0.23622047244094491" right="0.23622047244094491" top="0.39370078740157483" bottom="0.39370078740157483" header="0.31496062992125984" footer="0.31496062992125984"/>
  <pageSetup paperSize="8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Φύλλο9"/>
  <dimension ref="A1:T31"/>
  <sheetViews>
    <sheetView view="pageBreakPreview" zoomScaleNormal="85" zoomScaleSheetLayoutView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9" sqref="E19"/>
    </sheetView>
  </sheetViews>
  <sheetFormatPr defaultColWidth="19.28515625" defaultRowHeight="15" x14ac:dyDescent="0.25"/>
  <cols>
    <col min="1" max="1" width="3.7109375" bestFit="1" customWidth="1"/>
    <col min="2" max="2" width="6.140625" bestFit="1" customWidth="1"/>
    <col min="3" max="3" width="13.42578125" bestFit="1" customWidth="1"/>
    <col min="4" max="4" width="10.140625" bestFit="1" customWidth="1"/>
    <col min="5" max="5" width="11.5703125" style="3" bestFit="1" customWidth="1"/>
    <col min="6" max="6" width="23.5703125" customWidth="1"/>
    <col min="7" max="7" width="10.140625" customWidth="1"/>
    <col min="8" max="8" width="11.140625" bestFit="1" customWidth="1"/>
    <col min="9" max="11" width="11.140625" style="3" customWidth="1"/>
    <col min="12" max="12" width="8.7109375" customWidth="1"/>
    <col min="13" max="13" width="8.28515625" customWidth="1"/>
    <col min="14" max="14" width="9.7109375" style="3" customWidth="1"/>
    <col min="15" max="15" width="8.85546875" style="3" customWidth="1"/>
    <col min="16" max="16" width="15.85546875" customWidth="1"/>
    <col min="17" max="17" width="15.85546875" style="3" customWidth="1"/>
    <col min="18" max="18" width="20.28515625" style="3" customWidth="1"/>
  </cols>
  <sheetData>
    <row r="1" spans="1:20" ht="20.25" thickBot="1" x14ac:dyDescent="0.3">
      <c r="A1" s="85" t="s">
        <v>108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20" s="11" customFormat="1" ht="45.75" thickTop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107</v>
      </c>
      <c r="F2" s="10" t="s">
        <v>4</v>
      </c>
      <c r="G2" s="10" t="s">
        <v>100</v>
      </c>
      <c r="H2" s="10" t="s">
        <v>101</v>
      </c>
      <c r="I2" s="10" t="s">
        <v>76</v>
      </c>
      <c r="J2" s="10" t="s">
        <v>77</v>
      </c>
      <c r="K2" s="10" t="s">
        <v>78</v>
      </c>
      <c r="L2" s="10" t="s">
        <v>22</v>
      </c>
      <c r="M2" s="10" t="s">
        <v>23</v>
      </c>
      <c r="N2" s="10" t="s">
        <v>151</v>
      </c>
      <c r="O2" s="10" t="s">
        <v>102</v>
      </c>
      <c r="P2" s="10" t="s">
        <v>103</v>
      </c>
      <c r="Q2" s="10" t="s">
        <v>223</v>
      </c>
      <c r="R2" s="35" t="s">
        <v>195</v>
      </c>
      <c r="S2" s="39" t="s">
        <v>252</v>
      </c>
      <c r="T2" s="12" t="s">
        <v>269</v>
      </c>
    </row>
    <row r="3" spans="1:20" ht="22.5" x14ac:dyDescent="0.25">
      <c r="A3" s="1">
        <v>1</v>
      </c>
      <c r="B3" s="4">
        <v>224682</v>
      </c>
      <c r="C3" s="4" t="s">
        <v>104</v>
      </c>
      <c r="D3" s="4" t="s">
        <v>105</v>
      </c>
      <c r="E3" s="4" t="s">
        <v>72</v>
      </c>
      <c r="F3" s="4" t="s">
        <v>139</v>
      </c>
      <c r="G3" s="4" t="s">
        <v>85</v>
      </c>
      <c r="H3" s="4" t="s">
        <v>86</v>
      </c>
      <c r="I3" s="4">
        <v>30</v>
      </c>
      <c r="J3" s="4">
        <v>56</v>
      </c>
      <c r="K3" s="4">
        <v>32</v>
      </c>
      <c r="L3" s="13" t="s">
        <v>98</v>
      </c>
      <c r="M3" s="13" t="s">
        <v>98</v>
      </c>
      <c r="N3" s="14" t="s">
        <v>190</v>
      </c>
      <c r="O3" s="19">
        <f>SUM(I3:K3)</f>
        <v>118</v>
      </c>
      <c r="P3" s="13" t="s">
        <v>169</v>
      </c>
      <c r="Q3" s="9"/>
      <c r="R3" s="33" t="s">
        <v>208</v>
      </c>
      <c r="S3" s="9"/>
      <c r="T3" s="9"/>
    </row>
    <row r="4" spans="1:20" ht="135" x14ac:dyDescent="0.25">
      <c r="A4" s="1">
        <v>2</v>
      </c>
      <c r="B4" s="4">
        <v>228863</v>
      </c>
      <c r="C4" s="4" t="s">
        <v>48</v>
      </c>
      <c r="D4" s="4" t="s">
        <v>40</v>
      </c>
      <c r="E4" s="4" t="s">
        <v>64</v>
      </c>
      <c r="F4" s="4" t="s">
        <v>146</v>
      </c>
      <c r="G4" s="20" t="s">
        <v>87</v>
      </c>
      <c r="H4" s="20" t="s">
        <v>88</v>
      </c>
      <c r="I4" s="4">
        <v>27.5</v>
      </c>
      <c r="J4" s="4">
        <v>51</v>
      </c>
      <c r="K4" s="4">
        <v>25</v>
      </c>
      <c r="L4" s="13" t="s">
        <v>98</v>
      </c>
      <c r="M4" s="13" t="s">
        <v>98</v>
      </c>
      <c r="N4" s="14" t="s">
        <v>190</v>
      </c>
      <c r="O4" s="19">
        <f t="shared" ref="O4:O31" si="0">SUM(I4:K4)</f>
        <v>103.5</v>
      </c>
      <c r="P4" s="13" t="s">
        <v>170</v>
      </c>
      <c r="Q4" s="31" t="s">
        <v>235</v>
      </c>
      <c r="R4" s="31" t="s">
        <v>218</v>
      </c>
      <c r="S4" s="31" t="s">
        <v>268</v>
      </c>
      <c r="T4" s="9"/>
    </row>
    <row r="5" spans="1:20" ht="56.25" x14ac:dyDescent="0.25">
      <c r="A5" s="1">
        <v>3</v>
      </c>
      <c r="B5" s="4">
        <v>208726</v>
      </c>
      <c r="C5" s="4" t="s">
        <v>110</v>
      </c>
      <c r="D5" s="4" t="s">
        <v>45</v>
      </c>
      <c r="E5" s="4" t="s">
        <v>68</v>
      </c>
      <c r="F5" s="4" t="s">
        <v>141</v>
      </c>
      <c r="G5" s="20" t="s">
        <v>87</v>
      </c>
      <c r="H5" s="20" t="s">
        <v>88</v>
      </c>
      <c r="I5" s="4">
        <v>37.700000000000003</v>
      </c>
      <c r="J5" s="4">
        <v>41</v>
      </c>
      <c r="K5" s="4">
        <v>8</v>
      </c>
      <c r="L5" s="13" t="s">
        <v>96</v>
      </c>
      <c r="M5" s="13" t="s">
        <v>96</v>
      </c>
      <c r="N5" s="13" t="s">
        <v>191</v>
      </c>
      <c r="O5" s="19">
        <f t="shared" si="0"/>
        <v>86.7</v>
      </c>
      <c r="P5" s="13" t="s">
        <v>171</v>
      </c>
      <c r="Q5" s="31" t="s">
        <v>226</v>
      </c>
      <c r="R5" s="31" t="s">
        <v>221</v>
      </c>
      <c r="S5" s="31" t="s">
        <v>265</v>
      </c>
      <c r="T5" s="9"/>
    </row>
    <row r="6" spans="1:20" ht="33.75" x14ac:dyDescent="0.25">
      <c r="A6" s="1">
        <v>4</v>
      </c>
      <c r="B6" s="4">
        <v>214253</v>
      </c>
      <c r="C6" s="4" t="s">
        <v>51</v>
      </c>
      <c r="D6" s="4" t="s">
        <v>52</v>
      </c>
      <c r="E6" s="4" t="s">
        <v>72</v>
      </c>
      <c r="F6" s="1" t="s">
        <v>124</v>
      </c>
      <c r="G6" s="4" t="s">
        <v>85</v>
      </c>
      <c r="H6" s="4" t="s">
        <v>86</v>
      </c>
      <c r="I6" s="4">
        <v>42.7</v>
      </c>
      <c r="J6" s="4">
        <v>117.19</v>
      </c>
      <c r="K6" s="4">
        <v>8</v>
      </c>
      <c r="L6" s="13" t="s">
        <v>96</v>
      </c>
      <c r="M6" s="13"/>
      <c r="N6" s="13" t="s">
        <v>191</v>
      </c>
      <c r="O6" s="19">
        <f t="shared" si="0"/>
        <v>167.89</v>
      </c>
      <c r="P6" s="13" t="s">
        <v>172</v>
      </c>
      <c r="Q6" s="9"/>
      <c r="R6" s="33" t="s">
        <v>211</v>
      </c>
      <c r="S6" s="9"/>
      <c r="T6" s="9"/>
    </row>
    <row r="7" spans="1:20" ht="45" x14ac:dyDescent="0.25">
      <c r="A7" s="1">
        <v>5</v>
      </c>
      <c r="B7" s="18">
        <v>208736</v>
      </c>
      <c r="C7" s="1" t="s">
        <v>238</v>
      </c>
      <c r="D7" s="1" t="s">
        <v>239</v>
      </c>
      <c r="E7" s="4" t="s">
        <v>68</v>
      </c>
      <c r="F7" s="1" t="s">
        <v>240</v>
      </c>
      <c r="G7" s="20" t="s">
        <v>87</v>
      </c>
      <c r="H7" s="20" t="s">
        <v>88</v>
      </c>
      <c r="I7" s="21"/>
      <c r="J7" s="21"/>
      <c r="K7" s="21"/>
      <c r="L7" s="13"/>
      <c r="M7" s="13"/>
      <c r="N7" s="13"/>
      <c r="O7" s="19">
        <f t="shared" si="0"/>
        <v>0</v>
      </c>
      <c r="P7" s="13"/>
      <c r="Q7" s="31" t="s">
        <v>237</v>
      </c>
      <c r="R7" s="9"/>
      <c r="S7" s="9"/>
      <c r="T7" s="9"/>
    </row>
    <row r="8" spans="1:20" ht="45" x14ac:dyDescent="0.25">
      <c r="A8" s="1">
        <v>6</v>
      </c>
      <c r="B8" s="4">
        <v>200565</v>
      </c>
      <c r="C8" s="4" t="s">
        <v>54</v>
      </c>
      <c r="D8" s="4" t="s">
        <v>49</v>
      </c>
      <c r="E8" s="4" t="s">
        <v>72</v>
      </c>
      <c r="F8" s="4" t="s">
        <v>95</v>
      </c>
      <c r="G8" s="4" t="s">
        <v>85</v>
      </c>
      <c r="H8" s="4" t="s">
        <v>86</v>
      </c>
      <c r="I8" s="4">
        <v>49.16</v>
      </c>
      <c r="J8" s="4">
        <v>99.41</v>
      </c>
      <c r="K8" s="4">
        <v>4</v>
      </c>
      <c r="L8" s="13" t="s">
        <v>96</v>
      </c>
      <c r="M8" s="13" t="s">
        <v>96</v>
      </c>
      <c r="N8" s="13" t="s">
        <v>191</v>
      </c>
      <c r="O8" s="19">
        <f t="shared" si="0"/>
        <v>152.57</v>
      </c>
      <c r="P8" s="13" t="s">
        <v>173</v>
      </c>
      <c r="Q8" s="9"/>
      <c r="R8" s="33" t="s">
        <v>213</v>
      </c>
      <c r="S8" s="9"/>
      <c r="T8" s="38" t="s">
        <v>270</v>
      </c>
    </row>
    <row r="9" spans="1:20" x14ac:dyDescent="0.25">
      <c r="A9" s="1">
        <v>7</v>
      </c>
      <c r="B9" s="4">
        <v>168574</v>
      </c>
      <c r="C9" s="4" t="s">
        <v>174</v>
      </c>
      <c r="D9" s="4" t="s">
        <v>50</v>
      </c>
      <c r="E9" s="4" t="s">
        <v>72</v>
      </c>
      <c r="F9" s="4" t="s">
        <v>135</v>
      </c>
      <c r="G9" s="4" t="s">
        <v>85</v>
      </c>
      <c r="H9" s="4" t="s">
        <v>86</v>
      </c>
      <c r="I9" s="4">
        <v>69.58</v>
      </c>
      <c r="J9" s="4">
        <v>91.16</v>
      </c>
      <c r="K9" s="4">
        <v>4</v>
      </c>
      <c r="L9" s="13" t="s">
        <v>96</v>
      </c>
      <c r="M9" s="13" t="s">
        <v>96</v>
      </c>
      <c r="N9" s="13"/>
      <c r="O9" s="19">
        <f t="shared" si="0"/>
        <v>164.74</v>
      </c>
      <c r="P9" s="13" t="s">
        <v>152</v>
      </c>
      <c r="Q9" s="9"/>
      <c r="R9" s="9"/>
      <c r="S9" s="9"/>
      <c r="T9" s="9"/>
    </row>
    <row r="10" spans="1:20" x14ac:dyDescent="0.25">
      <c r="A10" s="1">
        <v>8</v>
      </c>
      <c r="B10" s="4">
        <v>168574</v>
      </c>
      <c r="C10" s="15" t="s">
        <v>174</v>
      </c>
      <c r="D10" s="4" t="s">
        <v>50</v>
      </c>
      <c r="E10" s="4" t="s">
        <v>72</v>
      </c>
      <c r="F10" s="4" t="s">
        <v>135</v>
      </c>
      <c r="G10" s="16" t="s">
        <v>90</v>
      </c>
      <c r="H10" s="16" t="s">
        <v>91</v>
      </c>
      <c r="I10" s="4">
        <v>40.25</v>
      </c>
      <c r="J10" s="21"/>
      <c r="K10" s="4">
        <v>4</v>
      </c>
      <c r="L10" s="13" t="s">
        <v>96</v>
      </c>
      <c r="M10" s="13" t="s">
        <v>96</v>
      </c>
      <c r="N10" s="13"/>
      <c r="O10" s="19">
        <f t="shared" si="0"/>
        <v>44.25</v>
      </c>
      <c r="P10" s="13" t="s">
        <v>152</v>
      </c>
      <c r="Q10" s="9"/>
      <c r="R10" s="9"/>
      <c r="S10" s="9"/>
      <c r="T10" s="9"/>
    </row>
    <row r="11" spans="1:20" ht="22.5" x14ac:dyDescent="0.25">
      <c r="A11" s="1">
        <v>9</v>
      </c>
      <c r="B11" s="4">
        <v>171429</v>
      </c>
      <c r="C11" s="4" t="s">
        <v>36</v>
      </c>
      <c r="D11" s="4" t="s">
        <v>45</v>
      </c>
      <c r="E11" s="4" t="s">
        <v>72</v>
      </c>
      <c r="F11" s="4" t="s">
        <v>92</v>
      </c>
      <c r="G11" s="4" t="s">
        <v>85</v>
      </c>
      <c r="H11" s="4" t="s">
        <v>86</v>
      </c>
      <c r="I11" s="4">
        <v>78.33</v>
      </c>
      <c r="J11" s="4">
        <v>83.86</v>
      </c>
      <c r="K11" s="4">
        <v>8</v>
      </c>
      <c r="L11" s="13" t="s">
        <v>96</v>
      </c>
      <c r="M11" s="13"/>
      <c r="N11" s="13" t="s">
        <v>191</v>
      </c>
      <c r="O11" s="19">
        <f t="shared" si="0"/>
        <v>170.19</v>
      </c>
      <c r="P11" s="13" t="s">
        <v>152</v>
      </c>
      <c r="Q11" s="9"/>
      <c r="R11" s="33" t="s">
        <v>210</v>
      </c>
      <c r="S11" s="9"/>
      <c r="T11" s="9"/>
    </row>
    <row r="12" spans="1:20" ht="67.5" x14ac:dyDescent="0.25">
      <c r="A12" s="1">
        <v>10</v>
      </c>
      <c r="B12" s="18">
        <v>181452</v>
      </c>
      <c r="C12" s="4" t="s">
        <v>122</v>
      </c>
      <c r="D12" s="4" t="s">
        <v>123</v>
      </c>
      <c r="E12" s="4" t="s">
        <v>72</v>
      </c>
      <c r="F12" s="1" t="s">
        <v>124</v>
      </c>
      <c r="G12" s="4" t="s">
        <v>85</v>
      </c>
      <c r="H12" s="4" t="s">
        <v>86</v>
      </c>
      <c r="I12" s="26">
        <v>66.45</v>
      </c>
      <c r="J12" s="26">
        <v>201.29</v>
      </c>
      <c r="K12" s="4"/>
      <c r="L12" s="13" t="s">
        <v>99</v>
      </c>
      <c r="M12" s="13"/>
      <c r="N12" s="13" t="s">
        <v>191</v>
      </c>
      <c r="O12" s="19">
        <f t="shared" si="0"/>
        <v>267.74</v>
      </c>
      <c r="P12" s="13" t="s">
        <v>175</v>
      </c>
      <c r="Q12" s="9"/>
      <c r="R12" s="33" t="s">
        <v>209</v>
      </c>
      <c r="S12" s="9"/>
      <c r="T12" s="9"/>
    </row>
    <row r="13" spans="1:20" ht="45" x14ac:dyDescent="0.25">
      <c r="A13" s="1">
        <v>11</v>
      </c>
      <c r="B13" s="4" t="s">
        <v>126</v>
      </c>
      <c r="C13" s="15" t="s">
        <v>127</v>
      </c>
      <c r="D13" s="4" t="s">
        <v>25</v>
      </c>
      <c r="E13" s="4" t="s">
        <v>72</v>
      </c>
      <c r="F13" s="4" t="s">
        <v>128</v>
      </c>
      <c r="G13" s="16" t="s">
        <v>89</v>
      </c>
      <c r="H13" s="16" t="s">
        <v>88</v>
      </c>
      <c r="I13" s="26">
        <v>2.125</v>
      </c>
      <c r="J13" s="26"/>
      <c r="K13" s="4"/>
      <c r="L13" s="13" t="s">
        <v>96</v>
      </c>
      <c r="M13" s="13"/>
      <c r="N13" s="13"/>
      <c r="O13" s="19">
        <f t="shared" si="0"/>
        <v>2.125</v>
      </c>
      <c r="P13" s="13" t="s">
        <v>176</v>
      </c>
      <c r="Q13" s="32" t="s">
        <v>241</v>
      </c>
      <c r="R13" s="9"/>
      <c r="S13" s="9"/>
      <c r="T13" s="9"/>
    </row>
    <row r="14" spans="1:20" ht="33.75" x14ac:dyDescent="0.25">
      <c r="A14" s="1">
        <v>12</v>
      </c>
      <c r="B14" s="4">
        <v>191494</v>
      </c>
      <c r="C14" s="4" t="s">
        <v>53</v>
      </c>
      <c r="D14" s="4" t="s">
        <v>21</v>
      </c>
      <c r="E14" s="4" t="s">
        <v>72</v>
      </c>
      <c r="F14" s="4" t="s">
        <v>93</v>
      </c>
      <c r="G14" s="4" t="s">
        <v>85</v>
      </c>
      <c r="H14" s="4" t="s">
        <v>86</v>
      </c>
      <c r="I14" s="4">
        <v>46.87</v>
      </c>
      <c r="J14" s="4">
        <v>94.72</v>
      </c>
      <c r="K14" s="4">
        <v>8</v>
      </c>
      <c r="L14" s="13" t="s">
        <v>96</v>
      </c>
      <c r="M14" s="13" t="s">
        <v>96</v>
      </c>
      <c r="N14" s="13" t="s">
        <v>191</v>
      </c>
      <c r="O14" s="19">
        <f t="shared" si="0"/>
        <v>149.59</v>
      </c>
      <c r="P14" s="13" t="s">
        <v>187</v>
      </c>
      <c r="Q14" s="9"/>
      <c r="R14" s="24" t="s">
        <v>214</v>
      </c>
      <c r="S14" s="24" t="s">
        <v>263</v>
      </c>
      <c r="T14" s="9"/>
    </row>
    <row r="15" spans="1:20" s="3" customFormat="1" ht="33.75" x14ac:dyDescent="0.25">
      <c r="A15" s="1">
        <v>13</v>
      </c>
      <c r="B15" s="4">
        <v>214294</v>
      </c>
      <c r="C15" s="15" t="s">
        <v>243</v>
      </c>
      <c r="D15" s="4" t="s">
        <v>244</v>
      </c>
      <c r="E15" s="4" t="s">
        <v>72</v>
      </c>
      <c r="F15" s="4" t="s">
        <v>245</v>
      </c>
      <c r="G15" s="16" t="s">
        <v>89</v>
      </c>
      <c r="H15" s="16" t="s">
        <v>88</v>
      </c>
      <c r="I15" s="4">
        <v>17.125</v>
      </c>
      <c r="J15" s="4"/>
      <c r="K15" s="4"/>
      <c r="L15" s="13" t="s">
        <v>98</v>
      </c>
      <c r="M15" s="13"/>
      <c r="N15" s="13"/>
      <c r="O15" s="19">
        <f>SUM(I15:K15)+3</f>
        <v>20.125</v>
      </c>
      <c r="P15" s="13" t="s">
        <v>194</v>
      </c>
      <c r="Q15" s="9"/>
      <c r="R15" s="9"/>
      <c r="S15" s="32" t="s">
        <v>266</v>
      </c>
      <c r="T15" s="9"/>
    </row>
    <row r="16" spans="1:20" ht="45" x14ac:dyDescent="0.25">
      <c r="A16" s="1">
        <v>14</v>
      </c>
      <c r="B16" s="4">
        <v>225429</v>
      </c>
      <c r="C16" s="4" t="s">
        <v>111</v>
      </c>
      <c r="D16" s="4" t="s">
        <v>112</v>
      </c>
      <c r="E16" s="4" t="s">
        <v>68</v>
      </c>
      <c r="F16" s="4" t="s">
        <v>131</v>
      </c>
      <c r="G16" s="20" t="s">
        <v>87</v>
      </c>
      <c r="H16" s="20" t="s">
        <v>88</v>
      </c>
      <c r="I16" s="4">
        <v>30</v>
      </c>
      <c r="J16" s="4">
        <v>32.79</v>
      </c>
      <c r="K16" s="4">
        <v>14</v>
      </c>
      <c r="L16" s="13" t="s">
        <v>96</v>
      </c>
      <c r="M16" s="13"/>
      <c r="N16" s="13"/>
      <c r="O16" s="19">
        <f t="shared" si="0"/>
        <v>76.789999999999992</v>
      </c>
      <c r="P16" s="13"/>
      <c r="Q16" s="31" t="s">
        <v>230</v>
      </c>
      <c r="R16" s="9"/>
      <c r="S16" s="9"/>
      <c r="T16" s="9"/>
    </row>
    <row r="17" spans="1:20" x14ac:dyDescent="0.25">
      <c r="A17" s="1">
        <v>15</v>
      </c>
      <c r="B17" s="4">
        <v>153690</v>
      </c>
      <c r="C17" s="4" t="s">
        <v>32</v>
      </c>
      <c r="D17" s="4" t="s">
        <v>33</v>
      </c>
      <c r="E17" s="4" t="s">
        <v>75</v>
      </c>
      <c r="F17" s="4" t="s">
        <v>140</v>
      </c>
      <c r="G17" s="4" t="s">
        <v>85</v>
      </c>
      <c r="H17" s="4" t="s">
        <v>86</v>
      </c>
      <c r="I17" s="4">
        <v>80.2</v>
      </c>
      <c r="J17" s="4">
        <v>165.16</v>
      </c>
      <c r="K17" s="4">
        <v>8</v>
      </c>
      <c r="L17" s="13" t="s">
        <v>98</v>
      </c>
      <c r="M17" s="13" t="s">
        <v>98</v>
      </c>
      <c r="N17" s="13"/>
      <c r="O17" s="19">
        <f t="shared" si="0"/>
        <v>253.36</v>
      </c>
      <c r="P17" s="13"/>
      <c r="Q17" s="9"/>
      <c r="R17" s="9"/>
      <c r="S17" s="9"/>
      <c r="T17" s="9"/>
    </row>
    <row r="18" spans="1:20" ht="22.5" x14ac:dyDescent="0.25">
      <c r="A18" s="1">
        <v>16</v>
      </c>
      <c r="B18" s="1">
        <v>709059</v>
      </c>
      <c r="C18" s="1" t="s">
        <v>247</v>
      </c>
      <c r="D18" s="1" t="s">
        <v>250</v>
      </c>
      <c r="E18" s="21"/>
      <c r="F18" s="37" t="s">
        <v>246</v>
      </c>
      <c r="G18" s="21"/>
      <c r="H18" s="21"/>
      <c r="I18" s="21"/>
      <c r="J18" s="21"/>
      <c r="K18" s="21"/>
      <c r="L18" s="13"/>
      <c r="M18" s="13"/>
      <c r="N18" s="14"/>
      <c r="O18" s="19">
        <f t="shared" si="0"/>
        <v>0</v>
      </c>
      <c r="P18" s="13"/>
      <c r="Q18" s="33" t="s">
        <v>251</v>
      </c>
      <c r="R18" s="9"/>
      <c r="S18" s="9"/>
      <c r="T18" s="9"/>
    </row>
    <row r="19" spans="1:20" ht="33.75" x14ac:dyDescent="0.25">
      <c r="A19" s="1">
        <v>17</v>
      </c>
      <c r="B19" s="4">
        <v>214895</v>
      </c>
      <c r="C19" s="4" t="s">
        <v>30</v>
      </c>
      <c r="D19" s="4" t="s">
        <v>31</v>
      </c>
      <c r="E19" s="4" t="s">
        <v>75</v>
      </c>
      <c r="F19" s="4" t="s">
        <v>144</v>
      </c>
      <c r="G19" s="4" t="s">
        <v>85</v>
      </c>
      <c r="H19" s="4" t="s">
        <v>86</v>
      </c>
      <c r="I19" s="4">
        <v>35.619999999999997</v>
      </c>
      <c r="J19" s="4">
        <v>38.5</v>
      </c>
      <c r="K19" s="4">
        <v>12</v>
      </c>
      <c r="L19" s="13" t="s">
        <v>96</v>
      </c>
      <c r="M19" s="13"/>
      <c r="N19" s="13" t="s">
        <v>191</v>
      </c>
      <c r="O19" s="19">
        <f t="shared" si="0"/>
        <v>86.12</v>
      </c>
      <c r="P19" s="13" t="s">
        <v>177</v>
      </c>
      <c r="Q19" s="9"/>
      <c r="R19" s="33" t="s">
        <v>216</v>
      </c>
      <c r="S19" s="9"/>
      <c r="T19" s="9"/>
    </row>
    <row r="20" spans="1:20" ht="56.25" x14ac:dyDescent="0.25">
      <c r="A20" s="1">
        <v>18</v>
      </c>
      <c r="B20" s="4">
        <v>225437</v>
      </c>
      <c r="C20" s="4" t="s">
        <v>43</v>
      </c>
      <c r="D20" s="4" t="s">
        <v>69</v>
      </c>
      <c r="E20" s="4" t="s">
        <v>68</v>
      </c>
      <c r="F20" s="4" t="s">
        <v>150</v>
      </c>
      <c r="G20" s="20" t="s">
        <v>87</v>
      </c>
      <c r="H20" s="20" t="s">
        <v>88</v>
      </c>
      <c r="I20" s="4">
        <v>30</v>
      </c>
      <c r="J20" s="4">
        <v>56.03</v>
      </c>
      <c r="K20" s="4">
        <v>25</v>
      </c>
      <c r="L20" s="13" t="s">
        <v>98</v>
      </c>
      <c r="M20" s="13" t="s">
        <v>98</v>
      </c>
      <c r="N20" s="14" t="s">
        <v>190</v>
      </c>
      <c r="O20" s="19">
        <f t="shared" si="0"/>
        <v>111.03</v>
      </c>
      <c r="P20" s="13" t="s">
        <v>178</v>
      </c>
      <c r="Q20" s="31" t="s">
        <v>236</v>
      </c>
      <c r="R20" s="31" t="s">
        <v>217</v>
      </c>
      <c r="S20" s="9"/>
      <c r="T20" s="9"/>
    </row>
    <row r="21" spans="1:20" ht="45" x14ac:dyDescent="0.25">
      <c r="A21" s="1">
        <v>19</v>
      </c>
      <c r="B21" s="4">
        <v>211312</v>
      </c>
      <c r="C21" s="15" t="s">
        <v>71</v>
      </c>
      <c r="D21" s="4" t="s">
        <v>34</v>
      </c>
      <c r="E21" s="4" t="s">
        <v>64</v>
      </c>
      <c r="F21" s="4" t="s">
        <v>147</v>
      </c>
      <c r="G21" s="16" t="s">
        <v>89</v>
      </c>
      <c r="H21" s="16" t="s">
        <v>88</v>
      </c>
      <c r="I21" s="4">
        <v>22</v>
      </c>
      <c r="J21" s="4"/>
      <c r="K21" s="4">
        <v>9</v>
      </c>
      <c r="L21" s="13" t="s">
        <v>96</v>
      </c>
      <c r="M21" s="13" t="s">
        <v>96</v>
      </c>
      <c r="N21" s="13"/>
      <c r="O21" s="19">
        <f t="shared" si="0"/>
        <v>31</v>
      </c>
      <c r="P21" s="13" t="s">
        <v>188</v>
      </c>
      <c r="Q21" s="32" t="s">
        <v>242</v>
      </c>
      <c r="R21" s="9"/>
      <c r="S21" s="9"/>
      <c r="T21" s="9"/>
    </row>
    <row r="22" spans="1:20" ht="22.5" x14ac:dyDescent="0.25">
      <c r="A22" s="1">
        <v>20</v>
      </c>
      <c r="B22" s="1">
        <v>709058</v>
      </c>
      <c r="C22" s="1" t="s">
        <v>249</v>
      </c>
      <c r="D22" s="1" t="s">
        <v>42</v>
      </c>
      <c r="E22" s="21"/>
      <c r="F22" s="37" t="s">
        <v>248</v>
      </c>
      <c r="G22" s="21"/>
      <c r="H22" s="21"/>
      <c r="I22" s="21"/>
      <c r="J22" s="21"/>
      <c r="K22" s="21"/>
      <c r="L22" s="13"/>
      <c r="M22" s="13"/>
      <c r="N22" s="14"/>
      <c r="O22" s="19">
        <f t="shared" si="0"/>
        <v>0</v>
      </c>
      <c r="P22" s="13"/>
      <c r="Q22" s="33" t="s">
        <v>251</v>
      </c>
      <c r="R22" s="9"/>
      <c r="S22" s="9"/>
      <c r="T22" s="9"/>
    </row>
    <row r="23" spans="1:20" ht="56.25" x14ac:dyDescent="0.25">
      <c r="A23" s="1">
        <v>21</v>
      </c>
      <c r="B23" s="4">
        <v>208769</v>
      </c>
      <c r="C23" s="4" t="s">
        <v>66</v>
      </c>
      <c r="D23" s="4" t="s">
        <v>67</v>
      </c>
      <c r="E23" s="4" t="s">
        <v>68</v>
      </c>
      <c r="F23" s="4" t="s">
        <v>136</v>
      </c>
      <c r="G23" s="20" t="s">
        <v>87</v>
      </c>
      <c r="H23" s="20" t="s">
        <v>88</v>
      </c>
      <c r="I23" s="4">
        <v>37.5</v>
      </c>
      <c r="J23" s="4">
        <v>71</v>
      </c>
      <c r="K23" s="4">
        <v>18</v>
      </c>
      <c r="L23" s="13" t="s">
        <v>98</v>
      </c>
      <c r="M23" s="13" t="s">
        <v>98</v>
      </c>
      <c r="N23" s="13" t="s">
        <v>191</v>
      </c>
      <c r="O23" s="19">
        <f t="shared" si="0"/>
        <v>126.5</v>
      </c>
      <c r="P23" s="13" t="s">
        <v>179</v>
      </c>
      <c r="Q23" s="31" t="s">
        <v>224</v>
      </c>
      <c r="R23" s="31" t="s">
        <v>220</v>
      </c>
      <c r="S23" s="31" t="s">
        <v>264</v>
      </c>
      <c r="T23" s="24" t="s">
        <v>271</v>
      </c>
    </row>
    <row r="24" spans="1:20" ht="33.75" x14ac:dyDescent="0.25">
      <c r="A24" s="1">
        <v>22</v>
      </c>
      <c r="B24" s="4">
        <v>214338</v>
      </c>
      <c r="C24" s="4" t="s">
        <v>55</v>
      </c>
      <c r="D24" s="4" t="s">
        <v>56</v>
      </c>
      <c r="E24" s="4" t="s">
        <v>72</v>
      </c>
      <c r="F24" s="4" t="s">
        <v>129</v>
      </c>
      <c r="G24" s="4" t="s">
        <v>85</v>
      </c>
      <c r="H24" s="4" t="s">
        <v>86</v>
      </c>
      <c r="I24" s="4">
        <v>42.91</v>
      </c>
      <c r="J24" s="4">
        <v>66.34</v>
      </c>
      <c r="K24" s="4">
        <v>8</v>
      </c>
      <c r="L24" s="13" t="s">
        <v>98</v>
      </c>
      <c r="M24" s="13"/>
      <c r="N24" s="13" t="s">
        <v>191</v>
      </c>
      <c r="O24" s="19">
        <f t="shared" si="0"/>
        <v>117.25</v>
      </c>
      <c r="P24" s="13" t="s">
        <v>180</v>
      </c>
      <c r="Q24" s="9"/>
      <c r="R24" s="4" t="s">
        <v>215</v>
      </c>
      <c r="S24" s="9"/>
      <c r="T24" s="9"/>
    </row>
    <row r="25" spans="1:20" ht="67.5" x14ac:dyDescent="0.25">
      <c r="A25" s="1">
        <v>23</v>
      </c>
      <c r="B25" s="4">
        <v>203777</v>
      </c>
      <c r="C25" s="4" t="s">
        <v>47</v>
      </c>
      <c r="D25" s="4" t="s">
        <v>181</v>
      </c>
      <c r="E25" s="4" t="s">
        <v>72</v>
      </c>
      <c r="F25" s="1" t="s">
        <v>134</v>
      </c>
      <c r="G25" s="4" t="s">
        <v>85</v>
      </c>
      <c r="H25" s="4" t="s">
        <v>86</v>
      </c>
      <c r="I25" s="4">
        <v>50.83</v>
      </c>
      <c r="J25" s="4">
        <v>92.72</v>
      </c>
      <c r="K25" s="4">
        <v>18</v>
      </c>
      <c r="L25" s="13" t="s">
        <v>98</v>
      </c>
      <c r="M25" s="13" t="s">
        <v>98</v>
      </c>
      <c r="N25" s="13" t="s">
        <v>191</v>
      </c>
      <c r="O25" s="19">
        <f t="shared" si="0"/>
        <v>161.55000000000001</v>
      </c>
      <c r="P25" s="30" t="s">
        <v>182</v>
      </c>
      <c r="Q25" s="9"/>
      <c r="R25" s="33" t="s">
        <v>212</v>
      </c>
      <c r="S25" s="24" t="s">
        <v>262</v>
      </c>
      <c r="T25" s="9"/>
    </row>
    <row r="26" spans="1:20" ht="45" x14ac:dyDescent="0.25">
      <c r="A26" s="1">
        <v>24</v>
      </c>
      <c r="B26" s="4">
        <v>216647</v>
      </c>
      <c r="C26" s="4" t="s">
        <v>70</v>
      </c>
      <c r="D26" s="4" t="s">
        <v>63</v>
      </c>
      <c r="E26" s="4" t="s">
        <v>68</v>
      </c>
      <c r="F26" s="4" t="s">
        <v>146</v>
      </c>
      <c r="G26" s="20" t="s">
        <v>87</v>
      </c>
      <c r="H26" s="20" t="s">
        <v>88</v>
      </c>
      <c r="I26" s="4">
        <v>35</v>
      </c>
      <c r="J26" s="4">
        <v>66</v>
      </c>
      <c r="K26" s="4">
        <v>12</v>
      </c>
      <c r="L26" s="13" t="s">
        <v>98</v>
      </c>
      <c r="M26" s="13" t="s">
        <v>98</v>
      </c>
      <c r="N26" s="13" t="s">
        <v>191</v>
      </c>
      <c r="O26" s="19">
        <f t="shared" si="0"/>
        <v>113</v>
      </c>
      <c r="P26" s="13" t="s">
        <v>183</v>
      </c>
      <c r="Q26" s="31" t="s">
        <v>235</v>
      </c>
      <c r="R26" s="31" t="s">
        <v>220</v>
      </c>
      <c r="S26" s="9"/>
      <c r="T26" s="9"/>
    </row>
    <row r="27" spans="1:20" s="3" customFormat="1" ht="22.5" x14ac:dyDescent="0.25">
      <c r="A27" s="1">
        <v>25</v>
      </c>
      <c r="B27" s="4">
        <v>204417</v>
      </c>
      <c r="C27" s="15" t="s">
        <v>259</v>
      </c>
      <c r="D27" s="4" t="s">
        <v>37</v>
      </c>
      <c r="E27" s="4" t="s">
        <v>75</v>
      </c>
      <c r="F27" s="4" t="s">
        <v>260</v>
      </c>
      <c r="G27" s="16" t="s">
        <v>89</v>
      </c>
      <c r="H27" s="16" t="s">
        <v>113</v>
      </c>
      <c r="I27" s="18">
        <v>19.375</v>
      </c>
      <c r="J27" s="18"/>
      <c r="K27" s="4">
        <v>9</v>
      </c>
      <c r="L27" s="13"/>
      <c r="M27" s="13" t="s">
        <v>99</v>
      </c>
      <c r="N27" s="13" t="s">
        <v>191</v>
      </c>
      <c r="O27" s="19">
        <f t="shared" si="0"/>
        <v>28.375</v>
      </c>
      <c r="P27" s="13" t="s">
        <v>194</v>
      </c>
      <c r="Q27" s="9"/>
      <c r="R27" s="9"/>
      <c r="S27" s="32" t="s">
        <v>261</v>
      </c>
      <c r="T27" s="9"/>
    </row>
    <row r="28" spans="1:20" ht="56.25" x14ac:dyDescent="0.25">
      <c r="A28" s="1">
        <v>26</v>
      </c>
      <c r="B28" s="4">
        <v>165183</v>
      </c>
      <c r="C28" s="15" t="s">
        <v>82</v>
      </c>
      <c r="D28" s="4" t="s">
        <v>83</v>
      </c>
      <c r="E28" s="4" t="s">
        <v>64</v>
      </c>
      <c r="F28" s="4" t="s">
        <v>149</v>
      </c>
      <c r="G28" s="16" t="s">
        <v>89</v>
      </c>
      <c r="H28" s="16" t="s">
        <v>88</v>
      </c>
      <c r="I28" s="4">
        <v>39.5</v>
      </c>
      <c r="J28" s="4"/>
      <c r="K28" s="4">
        <f>4+5+20</f>
        <v>29</v>
      </c>
      <c r="L28" s="13" t="s">
        <v>117</v>
      </c>
      <c r="M28" s="13"/>
      <c r="N28" s="13"/>
      <c r="O28" s="19">
        <f t="shared" si="0"/>
        <v>68.5</v>
      </c>
      <c r="P28" s="13" t="s">
        <v>184</v>
      </c>
      <c r="Q28" s="32" t="s">
        <v>267</v>
      </c>
      <c r="R28" s="9"/>
      <c r="S28" s="9"/>
      <c r="T28" s="32" t="s">
        <v>272</v>
      </c>
    </row>
    <row r="29" spans="1:20" s="3" customFormat="1" ht="22.5" x14ac:dyDescent="0.25">
      <c r="A29" s="1">
        <v>27</v>
      </c>
      <c r="B29" s="4">
        <v>198982</v>
      </c>
      <c r="C29" s="4" t="s">
        <v>204</v>
      </c>
      <c r="D29" s="4" t="s">
        <v>10</v>
      </c>
      <c r="E29" s="4" t="s">
        <v>72</v>
      </c>
      <c r="F29" s="4" t="s">
        <v>137</v>
      </c>
      <c r="G29" s="4" t="s">
        <v>85</v>
      </c>
      <c r="H29" s="4" t="s">
        <v>86</v>
      </c>
      <c r="I29" s="4">
        <v>50.2</v>
      </c>
      <c r="J29" s="4">
        <v>67.989999999999995</v>
      </c>
      <c r="K29" s="4">
        <v>4</v>
      </c>
      <c r="L29" s="13" t="s">
        <v>96</v>
      </c>
      <c r="M29" s="13"/>
      <c r="N29" s="13" t="s">
        <v>191</v>
      </c>
      <c r="O29" s="19">
        <f t="shared" si="0"/>
        <v>122.19</v>
      </c>
      <c r="P29" s="13" t="s">
        <v>194</v>
      </c>
      <c r="Q29" s="9"/>
      <c r="R29" s="4" t="s">
        <v>192</v>
      </c>
      <c r="S29" s="9"/>
      <c r="T29" s="9"/>
    </row>
    <row r="30" spans="1:20" ht="56.25" x14ac:dyDescent="0.25">
      <c r="A30" s="1">
        <v>28</v>
      </c>
      <c r="B30" s="4">
        <v>192079</v>
      </c>
      <c r="C30" s="4" t="s">
        <v>65</v>
      </c>
      <c r="D30" s="4" t="s">
        <v>46</v>
      </c>
      <c r="E30" s="4" t="s">
        <v>64</v>
      </c>
      <c r="F30" s="4" t="s">
        <v>94</v>
      </c>
      <c r="G30" s="20" t="s">
        <v>87</v>
      </c>
      <c r="H30" s="20" t="s">
        <v>88</v>
      </c>
      <c r="I30" s="4">
        <v>46.87</v>
      </c>
      <c r="J30" s="4">
        <v>102.26</v>
      </c>
      <c r="K30" s="4">
        <v>12</v>
      </c>
      <c r="L30" s="13" t="s">
        <v>119</v>
      </c>
      <c r="M30" s="13" t="s">
        <v>119</v>
      </c>
      <c r="N30" s="13" t="s">
        <v>191</v>
      </c>
      <c r="O30" s="19">
        <f t="shared" si="0"/>
        <v>161.13</v>
      </c>
      <c r="P30" s="13" t="s">
        <v>185</v>
      </c>
      <c r="Q30" s="31" t="s">
        <v>237</v>
      </c>
      <c r="R30" s="31" t="s">
        <v>219</v>
      </c>
      <c r="S30" s="9"/>
      <c r="T30" s="9"/>
    </row>
    <row r="31" spans="1:20" ht="78.75" x14ac:dyDescent="0.25">
      <c r="A31" s="1">
        <v>29</v>
      </c>
      <c r="B31" s="1">
        <v>219686</v>
      </c>
      <c r="C31" s="17" t="s">
        <v>81</v>
      </c>
      <c r="D31" s="1" t="s">
        <v>7</v>
      </c>
      <c r="E31" s="4" t="s">
        <v>72</v>
      </c>
      <c r="F31" s="1" t="s">
        <v>148</v>
      </c>
      <c r="G31" s="16" t="s">
        <v>89</v>
      </c>
      <c r="H31" s="16" t="s">
        <v>88</v>
      </c>
      <c r="I31" s="1">
        <v>14.625</v>
      </c>
      <c r="J31" s="1"/>
      <c r="K31" s="1">
        <v>33</v>
      </c>
      <c r="L31" s="13" t="s">
        <v>96</v>
      </c>
      <c r="M31" s="13" t="s">
        <v>96</v>
      </c>
      <c r="N31" s="14" t="s">
        <v>190</v>
      </c>
      <c r="O31" s="19">
        <f t="shared" si="0"/>
        <v>47.625</v>
      </c>
      <c r="P31" s="13" t="s">
        <v>186</v>
      </c>
      <c r="Q31" s="32" t="s">
        <v>241</v>
      </c>
      <c r="R31" s="32" t="s">
        <v>222</v>
      </c>
      <c r="S31" s="9"/>
      <c r="T31" s="9"/>
    </row>
  </sheetData>
  <autoFilter ref="A2:R31" xr:uid="{00000000-0009-0000-0000-000003000000}">
    <sortState xmlns:xlrd2="http://schemas.microsoft.com/office/spreadsheetml/2017/richdata2" ref="A3:U29">
      <sortCondition ref="G3:G29"/>
      <sortCondition descending="1" ref="O3:O29"/>
    </sortState>
  </autoFilter>
  <sortState xmlns:xlrd2="http://schemas.microsoft.com/office/spreadsheetml/2017/richdata2" ref="B3:R29">
    <sortCondition ref="C3:C29"/>
    <sortCondition ref="D3:D29"/>
  </sortState>
  <mergeCells count="1">
    <mergeCell ref="A1:R1"/>
  </mergeCells>
  <dataValidations count="1">
    <dataValidation showInputMessage="1" showErrorMessage="1" sqref="E14:E15" xr:uid="{00000000-0002-0000-0300-000000000000}"/>
  </dataValidations>
  <printOptions horizontalCentered="1"/>
  <pageMargins left="0.23622047244094491" right="0.23622047244094491" top="0.39370078740157483" bottom="0.39370078740157483" header="0.31496062992125984" footer="0.31496062992125984"/>
  <pageSetup paperSize="8" scale="90" orientation="landscape" r:id="rId1"/>
  <ignoredErrors>
    <ignoredError sqref="B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3</vt:i4>
      </vt:variant>
    </vt:vector>
  </HeadingPairs>
  <TitlesOfParts>
    <vt:vector size="7" baseType="lpstr">
      <vt:lpstr>ΠΕ01</vt:lpstr>
      <vt:lpstr>ΠΕ02</vt:lpstr>
      <vt:lpstr>ΠΕ78 (ΠΕ10, 13)</vt:lpstr>
      <vt:lpstr>ΠΕ80 (ΠΕ 09, 18 (02, 03), 15)</vt:lpstr>
      <vt:lpstr>ΠΕ02!Print_Area</vt:lpstr>
      <vt:lpstr>ΠΕ01!Print_Titles</vt:lpstr>
      <vt:lpstr>ΠΕ02!Print_Titles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ΑΛΕΞΙΚΑΣ</dc:creator>
  <cp:lastModifiedBy>Αλέξιος Τσέπουρας</cp:lastModifiedBy>
  <cp:lastPrinted>2025-08-22T05:48:13Z</cp:lastPrinted>
  <dcterms:created xsi:type="dcterms:W3CDTF">2015-11-12T07:07:38Z</dcterms:created>
  <dcterms:modified xsi:type="dcterms:W3CDTF">2025-09-04T10:29:55Z</dcterms:modified>
</cp:coreProperties>
</file>