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ekdromes\Desktop\ΚΠΓ\ΚΠΓ 2025\ΚΠΓ ΜΑΙΟΥ 2025 ΔΗΜΗΤΡΑ\ΕΞΕΤΑΣΕΙΣ ΚΠΓ ΜΑΙΟΥ 2025Α\"/>
    </mc:Choice>
  </mc:AlternateContent>
  <xr:revisionPtr revIDLastSave="0" documentId="8_{CEB2BB1D-50DC-42D8-9821-096C8C69B6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ΕΞΕΤΑΣΤΙΚΑ ΚΕΝΤΡΑ 2025Α" sheetId="2" r:id="rId1"/>
    <sheet name="DataSheet" sheetId="1" r:id="rId2"/>
  </sheets>
  <definedNames>
    <definedName name="_xlnm._FilterDatabase" localSheetId="1" hidden="1">DataSheet!$A$1:$C$83</definedName>
    <definedName name="_xlnm.Print_Area" localSheetId="0">'ΕΞΕΤΑΣΤΙΚΑ ΚΕΝΤΡΑ 2025Α'!$C$1:$Q$469</definedName>
    <definedName name="_xlnm.Print_Titles" localSheetId="0">'ΕΞΕΤΑΣΤΙΚΑ ΚΕΝΤΡΑ 2025Α'!$1:$1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6" i="2" l="1"/>
  <c r="K465" i="2"/>
  <c r="K460" i="2"/>
  <c r="K457" i="2"/>
  <c r="K452" i="2"/>
  <c r="K446" i="2"/>
  <c r="K444" i="2"/>
  <c r="K438" i="2"/>
  <c r="K428" i="2"/>
  <c r="K418" i="2"/>
  <c r="K407" i="2"/>
  <c r="K402" i="2"/>
  <c r="K399" i="2"/>
  <c r="K394" i="2"/>
  <c r="K390" i="2"/>
  <c r="K387" i="2"/>
  <c r="K384" i="2"/>
  <c r="K382" i="2"/>
  <c r="K380" i="2"/>
  <c r="K377" i="2"/>
  <c r="K374" i="2"/>
  <c r="K364" i="2"/>
  <c r="K352" i="2"/>
  <c r="K342" i="2"/>
  <c r="K332" i="2"/>
  <c r="K322" i="2"/>
  <c r="K312" i="2"/>
  <c r="K302" i="2"/>
  <c r="K293" i="2"/>
  <c r="K286" i="2"/>
  <c r="K278" i="2"/>
  <c r="K268" i="2"/>
  <c r="K258" i="2"/>
  <c r="K248" i="2"/>
  <c r="K238" i="2"/>
  <c r="K232" i="2"/>
  <c r="K228" i="2"/>
  <c r="K222" i="2"/>
  <c r="K214" i="2"/>
  <c r="K204" i="2"/>
  <c r="K194" i="2"/>
  <c r="K188" i="2"/>
  <c r="K183" i="2"/>
  <c r="K178" i="2"/>
  <c r="K171" i="2"/>
  <c r="K161" i="2"/>
  <c r="K152" i="2"/>
  <c r="K141" i="2"/>
  <c r="K131" i="2"/>
  <c r="K121" i="2"/>
  <c r="K111" i="2"/>
  <c r="K103" i="2"/>
  <c r="K96" i="2"/>
  <c r="K86" i="2"/>
  <c r="K76" i="2"/>
  <c r="K68" i="2"/>
  <c r="K62" i="2"/>
  <c r="K58" i="2"/>
  <c r="K54" i="2"/>
  <c r="K50" i="2"/>
  <c r="K43" i="2"/>
  <c r="K39" i="2"/>
  <c r="K34" i="2"/>
  <c r="K28" i="2"/>
  <c r="K24" i="2"/>
  <c r="K21" i="2"/>
  <c r="K18" i="2"/>
  <c r="K8" i="2"/>
  <c r="B398" i="2"/>
  <c r="E398" i="2" s="1"/>
  <c r="F398" i="2"/>
  <c r="B399" i="2"/>
  <c r="E399" i="2" s="1"/>
  <c r="F399" i="2"/>
  <c r="B400" i="2"/>
  <c r="E400" i="2" s="1"/>
  <c r="F400" i="2"/>
  <c r="B392" i="2"/>
  <c r="E392" i="2" s="1"/>
  <c r="F392" i="2"/>
  <c r="K469" i="2" l="1"/>
  <c r="F376" i="2"/>
  <c r="B376" i="2"/>
  <c r="E376" i="2" s="1"/>
  <c r="J485" i="2" l="1"/>
  <c r="J484" i="2"/>
  <c r="J483" i="2"/>
  <c r="J488" i="2" l="1"/>
  <c r="J487" i="2"/>
  <c r="J489" i="2" l="1"/>
  <c r="J481" i="2"/>
  <c r="J480" i="2"/>
  <c r="J479" i="2"/>
  <c r="J477" i="2"/>
  <c r="J476" i="2" l="1"/>
  <c r="J475" i="2"/>
  <c r="J473" i="2"/>
  <c r="J472" i="2"/>
  <c r="J471" i="2"/>
  <c r="J469" i="2" l="1"/>
  <c r="F464" i="2"/>
  <c r="B464" i="2"/>
  <c r="E464" i="2" s="1"/>
  <c r="F463" i="2"/>
  <c r="B463" i="2"/>
  <c r="E463" i="2" s="1"/>
  <c r="F412" i="2" l="1"/>
  <c r="F413" i="2"/>
  <c r="F411" i="2"/>
  <c r="F410" i="2"/>
  <c r="F409" i="2"/>
  <c r="F408" i="2"/>
  <c r="F407" i="2"/>
  <c r="F406" i="2"/>
  <c r="F405" i="2"/>
  <c r="F404" i="2"/>
  <c r="B404" i="2"/>
  <c r="E404" i="2" s="1"/>
  <c r="B405" i="2"/>
  <c r="E405" i="2" s="1"/>
  <c r="B406" i="2"/>
  <c r="E406" i="2" s="1"/>
  <c r="B407" i="2"/>
  <c r="E407" i="2" s="1"/>
  <c r="B408" i="2"/>
  <c r="E408" i="2" s="1"/>
  <c r="B409" i="2"/>
  <c r="E409" i="2" s="1"/>
  <c r="B410" i="2"/>
  <c r="E410" i="2" s="1"/>
  <c r="B411" i="2"/>
  <c r="E411" i="2" s="1"/>
  <c r="B412" i="2"/>
  <c r="E412" i="2" s="1"/>
  <c r="B413" i="2"/>
  <c r="E413" i="2" s="1"/>
  <c r="F113" i="2" l="1"/>
  <c r="B113" i="2"/>
  <c r="E113" i="2" s="1"/>
  <c r="G113" i="2" s="1"/>
  <c r="B3" i="2" l="1"/>
  <c r="E3" i="2" s="1"/>
  <c r="B4" i="2"/>
  <c r="E4" i="2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2" i="2"/>
  <c r="E2" i="2" s="1"/>
  <c r="B359" i="2"/>
  <c r="E359" i="2" s="1"/>
  <c r="B360" i="2"/>
  <c r="E360" i="2" s="1"/>
  <c r="B361" i="2"/>
  <c r="E361" i="2" s="1"/>
  <c r="B362" i="2"/>
  <c r="E362" i="2" s="1"/>
  <c r="B363" i="2"/>
  <c r="E363" i="2" s="1"/>
  <c r="B364" i="2"/>
  <c r="E364" i="2" s="1"/>
  <c r="B365" i="2"/>
  <c r="E365" i="2" s="1"/>
  <c r="B366" i="2"/>
  <c r="E366" i="2" s="1"/>
  <c r="B367" i="2"/>
  <c r="E367" i="2" s="1"/>
  <c r="B368" i="2"/>
  <c r="E368" i="2" s="1"/>
  <c r="B369" i="2"/>
  <c r="E369" i="2" s="1"/>
  <c r="B370" i="2"/>
  <c r="E370" i="2" s="1"/>
  <c r="B371" i="2"/>
  <c r="E371" i="2" s="1"/>
  <c r="B372" i="2"/>
  <c r="E372" i="2" s="1"/>
  <c r="B358" i="2"/>
  <c r="E358" i="2" s="1"/>
  <c r="B337" i="2"/>
  <c r="E337" i="2" s="1"/>
  <c r="G337" i="2" s="1"/>
  <c r="B336" i="2"/>
  <c r="E336" i="2" s="1"/>
  <c r="G336" i="2" s="1"/>
  <c r="B335" i="2"/>
  <c r="E335" i="2" s="1"/>
  <c r="G335" i="2" s="1"/>
  <c r="B334" i="2"/>
  <c r="E334" i="2" s="1"/>
  <c r="G334" i="2" s="1"/>
  <c r="B333" i="2"/>
  <c r="E333" i="2" s="1"/>
  <c r="G333" i="2" s="1"/>
  <c r="B332" i="2"/>
  <c r="E332" i="2" s="1"/>
  <c r="G332" i="2" s="1"/>
  <c r="B331" i="2"/>
  <c r="E331" i="2" s="1"/>
  <c r="G331" i="2" s="1"/>
  <c r="B330" i="2"/>
  <c r="E330" i="2" s="1"/>
  <c r="G330" i="2" s="1"/>
  <c r="B317" i="2"/>
  <c r="E317" i="2" s="1"/>
  <c r="G317" i="2" s="1"/>
  <c r="B316" i="2"/>
  <c r="E316" i="2" s="1"/>
  <c r="G316" i="2" s="1"/>
  <c r="B315" i="2"/>
  <c r="E315" i="2" s="1"/>
  <c r="G315" i="2" s="1"/>
  <c r="B314" i="2"/>
  <c r="E314" i="2" s="1"/>
  <c r="G314" i="2" s="1"/>
  <c r="B313" i="2"/>
  <c r="E313" i="2" s="1"/>
  <c r="G313" i="2" s="1"/>
  <c r="B312" i="2"/>
  <c r="E312" i="2" s="1"/>
  <c r="G312" i="2" s="1"/>
  <c r="B311" i="2"/>
  <c r="E311" i="2" s="1"/>
  <c r="G311" i="2" s="1"/>
  <c r="B310" i="2"/>
  <c r="E310" i="2" s="1"/>
  <c r="G310" i="2" s="1"/>
  <c r="B309" i="2"/>
  <c r="E309" i="2" s="1"/>
  <c r="G309" i="2" s="1"/>
  <c r="F317" i="2"/>
  <c r="F316" i="2"/>
  <c r="F315" i="2"/>
  <c r="F314" i="2"/>
  <c r="F313" i="2"/>
  <c r="F312" i="2"/>
  <c r="F311" i="2"/>
  <c r="F310" i="2"/>
  <c r="F309" i="2"/>
  <c r="F308" i="2"/>
  <c r="B308" i="2"/>
  <c r="E308" i="2" s="1"/>
  <c r="G308" i="2" s="1"/>
  <c r="J492" i="2" l="1"/>
  <c r="F461" i="2"/>
  <c r="B461" i="2"/>
  <c r="E461" i="2" s="1"/>
  <c r="G461" i="2" s="1"/>
  <c r="F467" i="2"/>
  <c r="B467" i="2"/>
  <c r="E467" i="2" s="1"/>
  <c r="F465" i="2"/>
  <c r="B465" i="2"/>
  <c r="E465" i="2" s="1"/>
  <c r="F459" i="2"/>
  <c r="B459" i="2"/>
  <c r="E459" i="2" s="1"/>
  <c r="G459" i="2" s="1"/>
  <c r="F453" i="2"/>
  <c r="B453" i="2"/>
  <c r="E453" i="2" s="1"/>
  <c r="F447" i="2"/>
  <c r="B447" i="2"/>
  <c r="E447" i="2" s="1"/>
  <c r="F445" i="2"/>
  <c r="B445" i="2"/>
  <c r="E445" i="2" s="1"/>
  <c r="F456" i="2"/>
  <c r="B456" i="2"/>
  <c r="E456" i="2" s="1"/>
  <c r="F450" i="2"/>
  <c r="B450" i="2"/>
  <c r="E450" i="2" s="1"/>
  <c r="F442" i="2"/>
  <c r="B442" i="2"/>
  <c r="E442" i="2" s="1"/>
  <c r="G442" i="2" s="1"/>
  <c r="F440" i="2"/>
  <c r="B440" i="2"/>
  <c r="E440" i="2" s="1"/>
  <c r="G440" i="2" s="1"/>
  <c r="F438" i="2"/>
  <c r="B438" i="2"/>
  <c r="E438" i="2" s="1"/>
  <c r="G438" i="2" s="1"/>
  <c r="F436" i="2"/>
  <c r="B436" i="2"/>
  <c r="E436" i="2" s="1"/>
  <c r="G436" i="2" s="1"/>
  <c r="F434" i="2"/>
  <c r="B434" i="2"/>
  <c r="E434" i="2" s="1"/>
  <c r="G434" i="2" s="1"/>
  <c r="F432" i="2"/>
  <c r="B432" i="2"/>
  <c r="E432" i="2" s="1"/>
  <c r="G432" i="2" s="1"/>
  <c r="F430" i="2"/>
  <c r="B430" i="2"/>
  <c r="E430" i="2" s="1"/>
  <c r="G430" i="2" s="1"/>
  <c r="F428" i="2"/>
  <c r="B428" i="2"/>
  <c r="E428" i="2" s="1"/>
  <c r="G428" i="2" s="1"/>
  <c r="F426" i="2"/>
  <c r="B426" i="2"/>
  <c r="E426" i="2" s="1"/>
  <c r="G426" i="2" s="1"/>
  <c r="F424" i="2"/>
  <c r="B424" i="2"/>
  <c r="E424" i="2" s="1"/>
  <c r="G424" i="2" s="1"/>
  <c r="F422" i="2"/>
  <c r="B422" i="2"/>
  <c r="E422" i="2" s="1"/>
  <c r="G422" i="2" s="1"/>
  <c r="F420" i="2"/>
  <c r="B420" i="2"/>
  <c r="E420" i="2" s="1"/>
  <c r="G420" i="2" s="1"/>
  <c r="F418" i="2"/>
  <c r="B418" i="2"/>
  <c r="E418" i="2" s="1"/>
  <c r="G418" i="2" s="1"/>
  <c r="F416" i="2"/>
  <c r="B416" i="2"/>
  <c r="E416" i="2" s="1"/>
  <c r="G416" i="2" s="1"/>
  <c r="F414" i="2"/>
  <c r="B414" i="2"/>
  <c r="E414" i="2" s="1"/>
  <c r="G414" i="2" s="1"/>
  <c r="F401" i="2"/>
  <c r="B401" i="2"/>
  <c r="E401" i="2" s="1"/>
  <c r="F395" i="2"/>
  <c r="B395" i="2"/>
  <c r="E395" i="2" s="1"/>
  <c r="F389" i="2"/>
  <c r="B389" i="2"/>
  <c r="E389" i="2" s="1"/>
  <c r="G389" i="2" s="1"/>
  <c r="F386" i="2"/>
  <c r="B386" i="2"/>
  <c r="E386" i="2" s="1"/>
  <c r="F374" i="2"/>
  <c r="B374" i="2"/>
  <c r="E374" i="2" s="1"/>
  <c r="F380" i="2"/>
  <c r="B380" i="2"/>
  <c r="E380" i="2" s="1"/>
  <c r="F382" i="2"/>
  <c r="B382" i="2"/>
  <c r="E382" i="2" s="1"/>
  <c r="F377" i="2"/>
  <c r="B377" i="2"/>
  <c r="E377" i="2" s="1"/>
  <c r="F370" i="2"/>
  <c r="F367" i="2"/>
  <c r="F364" i="2"/>
  <c r="F361" i="2"/>
  <c r="F358" i="2"/>
  <c r="F356" i="2"/>
  <c r="B356" i="2"/>
  <c r="E356" i="2" s="1"/>
  <c r="G356" i="2" s="1"/>
  <c r="F354" i="2"/>
  <c r="B354" i="2"/>
  <c r="E354" i="2" s="1"/>
  <c r="G354" i="2" s="1"/>
  <c r="F352" i="2"/>
  <c r="B352" i="2"/>
  <c r="E352" i="2" s="1"/>
  <c r="G352" i="2" s="1"/>
  <c r="F350" i="2"/>
  <c r="B350" i="2"/>
  <c r="E350" i="2" s="1"/>
  <c r="G350" i="2" s="1"/>
  <c r="F348" i="2"/>
  <c r="B348" i="2"/>
  <c r="E348" i="2" s="1"/>
  <c r="G348" i="2" s="1"/>
  <c r="F346" i="2"/>
  <c r="B346" i="2"/>
  <c r="E346" i="2" s="1"/>
  <c r="G346" i="2" s="1"/>
  <c r="F344" i="2"/>
  <c r="B344" i="2"/>
  <c r="E344" i="2" s="1"/>
  <c r="G344" i="2" s="1"/>
  <c r="F342" i="2"/>
  <c r="B342" i="2"/>
  <c r="E342" i="2" s="1"/>
  <c r="G342" i="2" s="1"/>
  <c r="F340" i="2"/>
  <c r="B340" i="2"/>
  <c r="E340" i="2" s="1"/>
  <c r="G340" i="2" s="1"/>
  <c r="F338" i="2"/>
  <c r="B338" i="2"/>
  <c r="E338" i="2" s="1"/>
  <c r="G338" i="2" s="1"/>
  <c r="F336" i="2"/>
  <c r="F334" i="2"/>
  <c r="F332" i="2"/>
  <c r="F330" i="2"/>
  <c r="F328" i="2"/>
  <c r="B328" i="2"/>
  <c r="E328" i="2" s="1"/>
  <c r="G328" i="2" s="1"/>
  <c r="F326" i="2"/>
  <c r="B326" i="2"/>
  <c r="E326" i="2" s="1"/>
  <c r="G326" i="2" s="1"/>
  <c r="F324" i="2"/>
  <c r="B324" i="2"/>
  <c r="E324" i="2" s="1"/>
  <c r="G324" i="2" s="1"/>
  <c r="F322" i="2"/>
  <c r="B322" i="2"/>
  <c r="E322" i="2" s="1"/>
  <c r="G322" i="2" s="1"/>
  <c r="F320" i="2"/>
  <c r="B320" i="2"/>
  <c r="E320" i="2" s="1"/>
  <c r="G320" i="2" s="1"/>
  <c r="F318" i="2"/>
  <c r="B318" i="2"/>
  <c r="E318" i="2" s="1"/>
  <c r="G318" i="2" s="1"/>
  <c r="F306" i="2"/>
  <c r="B306" i="2"/>
  <c r="E306" i="2" s="1"/>
  <c r="G306" i="2" s="1"/>
  <c r="F304" i="2"/>
  <c r="B304" i="2"/>
  <c r="E304" i="2" s="1"/>
  <c r="G304" i="2" s="1"/>
  <c r="F302" i="2"/>
  <c r="B302" i="2"/>
  <c r="E302" i="2" s="1"/>
  <c r="G302" i="2" s="1"/>
  <c r="F300" i="2"/>
  <c r="B300" i="2"/>
  <c r="E300" i="2" s="1"/>
  <c r="G300" i="2" s="1"/>
  <c r="F295" i="2"/>
  <c r="B295" i="2"/>
  <c r="E295" i="2" s="1"/>
  <c r="F293" i="2"/>
  <c r="B293" i="2"/>
  <c r="E293" i="2" s="1"/>
  <c r="F287" i="2"/>
  <c r="B287" i="2"/>
  <c r="E287" i="2" s="1"/>
  <c r="F290" i="2"/>
  <c r="B290" i="2"/>
  <c r="E290" i="2" s="1"/>
  <c r="F298" i="2"/>
  <c r="B298" i="2"/>
  <c r="E298" i="2" s="1"/>
  <c r="G298" i="2" s="1"/>
  <c r="F284" i="2"/>
  <c r="B284" i="2"/>
  <c r="E284" i="2" s="1"/>
  <c r="G284" i="2" s="1"/>
  <c r="F282" i="2"/>
  <c r="B282" i="2"/>
  <c r="E282" i="2" s="1"/>
  <c r="G282" i="2" s="1"/>
  <c r="F280" i="2"/>
  <c r="B280" i="2"/>
  <c r="E280" i="2" s="1"/>
  <c r="G280" i="2" s="1"/>
  <c r="F278" i="2"/>
  <c r="B278" i="2"/>
  <c r="E278" i="2" s="1"/>
  <c r="G278" i="2" s="1"/>
  <c r="F276" i="2"/>
  <c r="B276" i="2"/>
  <c r="E276" i="2" s="1"/>
  <c r="G276" i="2" s="1"/>
  <c r="F274" i="2"/>
  <c r="B274" i="2"/>
  <c r="E274" i="2" s="1"/>
  <c r="G274" i="2" s="1"/>
  <c r="F272" i="2"/>
  <c r="B272" i="2"/>
  <c r="E272" i="2" s="1"/>
  <c r="G272" i="2" s="1"/>
  <c r="F270" i="2"/>
  <c r="B270" i="2"/>
  <c r="E270" i="2" s="1"/>
  <c r="G270" i="2" s="1"/>
  <c r="F268" i="2"/>
  <c r="B268" i="2"/>
  <c r="E268" i="2" s="1"/>
  <c r="G268" i="2" s="1"/>
  <c r="F266" i="2"/>
  <c r="B266" i="2"/>
  <c r="E266" i="2" s="1"/>
  <c r="G266" i="2" s="1"/>
  <c r="F264" i="2"/>
  <c r="B264" i="2"/>
  <c r="E264" i="2" s="1"/>
  <c r="G264" i="2" s="1"/>
  <c r="F262" i="2"/>
  <c r="B262" i="2"/>
  <c r="E262" i="2" s="1"/>
  <c r="G262" i="2" s="1"/>
  <c r="F260" i="2"/>
  <c r="B260" i="2"/>
  <c r="E260" i="2" s="1"/>
  <c r="G260" i="2" s="1"/>
  <c r="F258" i="2"/>
  <c r="B258" i="2"/>
  <c r="E258" i="2" s="1"/>
  <c r="G258" i="2" s="1"/>
  <c r="F256" i="2"/>
  <c r="B256" i="2"/>
  <c r="E256" i="2" s="1"/>
  <c r="G256" i="2" s="1"/>
  <c r="F254" i="2"/>
  <c r="B254" i="2"/>
  <c r="E254" i="2" s="1"/>
  <c r="G254" i="2" s="1"/>
  <c r="F252" i="2"/>
  <c r="B252" i="2"/>
  <c r="E252" i="2" s="1"/>
  <c r="G252" i="2" s="1"/>
  <c r="F250" i="2"/>
  <c r="B250" i="2"/>
  <c r="E250" i="2" s="1"/>
  <c r="G250" i="2" s="1"/>
  <c r="F248" i="2"/>
  <c r="B248" i="2"/>
  <c r="E248" i="2" s="1"/>
  <c r="G248" i="2" s="1"/>
  <c r="F246" i="2"/>
  <c r="B246" i="2"/>
  <c r="E246" i="2" s="1"/>
  <c r="G246" i="2" s="1"/>
  <c r="F244" i="2"/>
  <c r="B244" i="2"/>
  <c r="E244" i="2" s="1"/>
  <c r="G244" i="2" s="1"/>
  <c r="F234" i="2"/>
  <c r="F242" i="2"/>
  <c r="B242" i="2"/>
  <c r="E242" i="2" s="1"/>
  <c r="G242" i="2" s="1"/>
  <c r="F240" i="2"/>
  <c r="B240" i="2"/>
  <c r="E240" i="2" s="1"/>
  <c r="G240" i="2" s="1"/>
  <c r="F238" i="2"/>
  <c r="B238" i="2"/>
  <c r="E238" i="2" s="1"/>
  <c r="G238" i="2" s="1"/>
  <c r="F236" i="2"/>
  <c r="B236" i="2"/>
  <c r="E236" i="2" s="1"/>
  <c r="G236" i="2" s="1"/>
  <c r="B234" i="2"/>
  <c r="E234" i="2" s="1"/>
  <c r="G234" i="2" s="1"/>
  <c r="F231" i="2"/>
  <c r="B231" i="2"/>
  <c r="E231" i="2" s="1"/>
  <c r="F229" i="2"/>
  <c r="B229" i="2"/>
  <c r="E229" i="2" s="1"/>
  <c r="F223" i="2"/>
  <c r="B223" i="2"/>
  <c r="E223" i="2" s="1"/>
  <c r="F226" i="2"/>
  <c r="B226" i="2"/>
  <c r="E226" i="2" s="1"/>
  <c r="F220" i="2"/>
  <c r="B220" i="2"/>
  <c r="E220" i="2" s="1"/>
  <c r="F218" i="2"/>
  <c r="B218" i="2"/>
  <c r="E218" i="2" s="1"/>
  <c r="G218" i="2" s="1"/>
  <c r="F216" i="2"/>
  <c r="B216" i="2"/>
  <c r="E216" i="2" s="1"/>
  <c r="G216" i="2" s="1"/>
  <c r="F214" i="2"/>
  <c r="B214" i="2"/>
  <c r="E214" i="2" s="1"/>
  <c r="G214" i="2" s="1"/>
  <c r="F212" i="2"/>
  <c r="B212" i="2"/>
  <c r="E212" i="2" s="1"/>
  <c r="G212" i="2" s="1"/>
  <c r="F210" i="2"/>
  <c r="B210" i="2"/>
  <c r="E210" i="2" s="1"/>
  <c r="G210" i="2" s="1"/>
  <c r="F217" i="2"/>
  <c r="F219" i="2"/>
  <c r="F221" i="2"/>
  <c r="F222" i="2"/>
  <c r="F227" i="2"/>
  <c r="F228" i="2"/>
  <c r="F224" i="2"/>
  <c r="F225" i="2"/>
  <c r="F230" i="2"/>
  <c r="F232" i="2"/>
  <c r="F233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6" i="2"/>
  <c r="F291" i="2"/>
  <c r="F292" i="2"/>
  <c r="F288" i="2"/>
  <c r="F289" i="2"/>
  <c r="F294" i="2"/>
  <c r="F296" i="2"/>
  <c r="F297" i="2"/>
  <c r="F299" i="2"/>
  <c r="F301" i="2"/>
  <c r="F303" i="2"/>
  <c r="F305" i="2"/>
  <c r="F30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0" i="2"/>
  <c r="F362" i="2"/>
  <c r="F363" i="2"/>
  <c r="F365" i="2"/>
  <c r="F366" i="2"/>
  <c r="F368" i="2"/>
  <c r="F369" i="2"/>
  <c r="F371" i="2"/>
  <c r="F372" i="2"/>
  <c r="F378" i="2"/>
  <c r="F379" i="2"/>
  <c r="F384" i="2"/>
  <c r="F385" i="2"/>
  <c r="F383" i="2"/>
  <c r="F381" i="2"/>
  <c r="F375" i="2"/>
  <c r="F373" i="2"/>
  <c r="F387" i="2"/>
  <c r="F388" i="2"/>
  <c r="F393" i="2"/>
  <c r="F394" i="2"/>
  <c r="F390" i="2"/>
  <c r="F391" i="2"/>
  <c r="F396" i="2"/>
  <c r="F397" i="2"/>
  <c r="F402" i="2"/>
  <c r="F403" i="2"/>
  <c r="F415" i="2"/>
  <c r="F417" i="2"/>
  <c r="F419" i="2"/>
  <c r="F421" i="2"/>
  <c r="F423" i="2"/>
  <c r="F425" i="2"/>
  <c r="F427" i="2"/>
  <c r="F429" i="2"/>
  <c r="F431" i="2"/>
  <c r="F433" i="2"/>
  <c r="F435" i="2"/>
  <c r="F437" i="2"/>
  <c r="F439" i="2"/>
  <c r="F441" i="2"/>
  <c r="F443" i="2"/>
  <c r="F451" i="2"/>
  <c r="F452" i="2"/>
  <c r="F457" i="2"/>
  <c r="F458" i="2"/>
  <c r="F444" i="2"/>
  <c r="F446" i="2"/>
  <c r="F448" i="2"/>
  <c r="F449" i="2"/>
  <c r="F454" i="2"/>
  <c r="F455" i="2"/>
  <c r="F460" i="2"/>
  <c r="F466" i="2"/>
  <c r="F468" i="2"/>
  <c r="F462" i="2"/>
  <c r="F208" i="2"/>
  <c r="B208" i="2"/>
  <c r="E208" i="2" s="1"/>
  <c r="G208" i="2" s="1"/>
  <c r="F206" i="2"/>
  <c r="B206" i="2"/>
  <c r="E206" i="2" s="1"/>
  <c r="G206" i="2" s="1"/>
  <c r="F204" i="2"/>
  <c r="B204" i="2"/>
  <c r="E204" i="2" s="1"/>
  <c r="G204" i="2" s="1"/>
  <c r="F202" i="2"/>
  <c r="B202" i="2"/>
  <c r="E202" i="2" s="1"/>
  <c r="G202" i="2" s="1"/>
  <c r="F200" i="2"/>
  <c r="B200" i="2"/>
  <c r="E200" i="2" s="1"/>
  <c r="G200" i="2" s="1"/>
  <c r="F198" i="2"/>
  <c r="B198" i="2"/>
  <c r="E198" i="2" s="1"/>
  <c r="G198" i="2" s="1"/>
  <c r="F196" i="2"/>
  <c r="B196" i="2"/>
  <c r="E196" i="2" s="1"/>
  <c r="G196" i="2" s="1"/>
  <c r="F194" i="2"/>
  <c r="B194" i="2"/>
  <c r="E194" i="2" s="1"/>
  <c r="G194" i="2" s="1"/>
  <c r="F192" i="2"/>
  <c r="B192" i="2"/>
  <c r="E192" i="2" s="1"/>
  <c r="G192" i="2" s="1"/>
  <c r="F190" i="2"/>
  <c r="B190" i="2"/>
  <c r="E190" i="2" s="1"/>
  <c r="G190" i="2" s="1"/>
  <c r="F179" i="2"/>
  <c r="B179" i="2"/>
  <c r="E179" i="2" s="1"/>
  <c r="F177" i="2"/>
  <c r="B177" i="2"/>
  <c r="E177" i="2" s="1"/>
  <c r="F184" i="2"/>
  <c r="B184" i="2"/>
  <c r="E184" i="2" s="1"/>
  <c r="F187" i="2"/>
  <c r="B187" i="2"/>
  <c r="E187" i="2" s="1"/>
  <c r="F181" i="2"/>
  <c r="B181" i="2"/>
  <c r="E181" i="2" s="1"/>
  <c r="F175" i="2"/>
  <c r="B175" i="2"/>
  <c r="E175" i="2" s="1"/>
  <c r="G175" i="2" s="1"/>
  <c r="F173" i="2"/>
  <c r="B173" i="2"/>
  <c r="E173" i="2" s="1"/>
  <c r="G173" i="2" s="1"/>
  <c r="F171" i="2"/>
  <c r="B171" i="2"/>
  <c r="E171" i="2" s="1"/>
  <c r="G171" i="2" s="1"/>
  <c r="F169" i="2"/>
  <c r="B169" i="2"/>
  <c r="E169" i="2" s="1"/>
  <c r="G169" i="2" s="1"/>
  <c r="F167" i="2"/>
  <c r="B167" i="2"/>
  <c r="E167" i="2" s="1"/>
  <c r="G167" i="2" s="1"/>
  <c r="F165" i="2"/>
  <c r="B165" i="2"/>
  <c r="E165" i="2" s="1"/>
  <c r="G165" i="2" s="1"/>
  <c r="F163" i="2"/>
  <c r="B163" i="2"/>
  <c r="E163" i="2" s="1"/>
  <c r="G163" i="2" s="1"/>
  <c r="F161" i="2"/>
  <c r="B161" i="2"/>
  <c r="E161" i="2" s="1"/>
  <c r="G161" i="2" s="1"/>
  <c r="F159" i="2"/>
  <c r="B159" i="2"/>
  <c r="E159" i="2" s="1"/>
  <c r="G159" i="2" s="1"/>
  <c r="F157" i="2"/>
  <c r="B157" i="2"/>
  <c r="E157" i="2" s="1"/>
  <c r="G157" i="2" s="1"/>
  <c r="F155" i="2"/>
  <c r="B155" i="2"/>
  <c r="E155" i="2" s="1"/>
  <c r="G155" i="2" s="1"/>
  <c r="F153" i="2"/>
  <c r="B153" i="2"/>
  <c r="E153" i="2" s="1"/>
  <c r="G153" i="2" s="1"/>
  <c r="F151" i="2"/>
  <c r="B151" i="2"/>
  <c r="E151" i="2" s="1"/>
  <c r="G151" i="2" s="1"/>
  <c r="F149" i="2"/>
  <c r="B149" i="2"/>
  <c r="E149" i="2" s="1"/>
  <c r="G149" i="2" s="1"/>
  <c r="F147" i="2"/>
  <c r="B147" i="2"/>
  <c r="E147" i="2" s="1"/>
  <c r="G147" i="2" s="1"/>
  <c r="F145" i="2"/>
  <c r="B145" i="2"/>
  <c r="E145" i="2" s="1"/>
  <c r="G145" i="2" s="1"/>
  <c r="F143" i="2"/>
  <c r="B143" i="2"/>
  <c r="E143" i="2" s="1"/>
  <c r="G143" i="2" s="1"/>
  <c r="F141" i="2"/>
  <c r="B141" i="2"/>
  <c r="E141" i="2" s="1"/>
  <c r="G141" i="2" s="1"/>
  <c r="F139" i="2"/>
  <c r="B139" i="2"/>
  <c r="E139" i="2" s="1"/>
  <c r="G139" i="2" s="1"/>
  <c r="F137" i="2"/>
  <c r="B137" i="2"/>
  <c r="E137" i="2" s="1"/>
  <c r="G137" i="2" s="1"/>
  <c r="F125" i="2"/>
  <c r="B125" i="2"/>
  <c r="E125" i="2" s="1"/>
  <c r="G125" i="2" s="1"/>
  <c r="F123" i="2"/>
  <c r="B123" i="2"/>
  <c r="E123" i="2" s="1"/>
  <c r="G123" i="2" s="1"/>
  <c r="F121" i="2"/>
  <c r="B121" i="2"/>
  <c r="E121" i="2" s="1"/>
  <c r="G121" i="2" s="1"/>
  <c r="F119" i="2"/>
  <c r="B119" i="2"/>
  <c r="E119" i="2" s="1"/>
  <c r="G119" i="2" s="1"/>
  <c r="F117" i="2"/>
  <c r="B117" i="2"/>
  <c r="E117" i="2" s="1"/>
  <c r="G117" i="2" s="1"/>
  <c r="F130" i="2"/>
  <c r="F140" i="2"/>
  <c r="F135" i="2"/>
  <c r="B135" i="2"/>
  <c r="E135" i="2" s="1"/>
  <c r="G135" i="2" s="1"/>
  <c r="F133" i="2"/>
  <c r="B133" i="2"/>
  <c r="E133" i="2" s="1"/>
  <c r="G133" i="2" s="1"/>
  <c r="F131" i="2"/>
  <c r="B131" i="2"/>
  <c r="E131" i="2" s="1"/>
  <c r="G131" i="2" s="1"/>
  <c r="F129" i="2"/>
  <c r="B129" i="2"/>
  <c r="E129" i="2" s="1"/>
  <c r="G129" i="2" s="1"/>
  <c r="F127" i="2"/>
  <c r="B127" i="2"/>
  <c r="E127" i="2" s="1"/>
  <c r="G127" i="2" s="1"/>
  <c r="F115" i="2"/>
  <c r="B115" i="2"/>
  <c r="E115" i="2" s="1"/>
  <c r="G115" i="2" s="1"/>
  <c r="F111" i="2"/>
  <c r="B111" i="2"/>
  <c r="E111" i="2" s="1"/>
  <c r="G111" i="2" s="1"/>
  <c r="F109" i="2"/>
  <c r="B109" i="2"/>
  <c r="E109" i="2" s="1"/>
  <c r="G109" i="2" s="1"/>
  <c r="F107" i="2"/>
  <c r="B107" i="2"/>
  <c r="E107" i="2" s="1"/>
  <c r="G107" i="2" s="1"/>
  <c r="F60" i="2"/>
  <c r="B71" i="2"/>
  <c r="E71" i="2" s="1"/>
  <c r="B70" i="2"/>
  <c r="E70" i="2" s="1"/>
  <c r="B69" i="2"/>
  <c r="E69" i="2" s="1"/>
  <c r="B59" i="2"/>
  <c r="E59" i="2" s="1"/>
  <c r="B58" i="2"/>
  <c r="E58" i="2" s="1"/>
  <c r="B57" i="2"/>
  <c r="E57" i="2" s="1"/>
  <c r="B65" i="2"/>
  <c r="E65" i="2" s="1"/>
  <c r="B64" i="2"/>
  <c r="E64" i="2" s="1"/>
  <c r="B63" i="2"/>
  <c r="E63" i="2" s="1"/>
  <c r="B62" i="2"/>
  <c r="E62" i="2" s="1"/>
  <c r="B61" i="2"/>
  <c r="E61" i="2" s="1"/>
  <c r="B60" i="2"/>
  <c r="E60" i="2" s="1"/>
  <c r="B68" i="2"/>
  <c r="E68" i="2" s="1"/>
  <c r="B67" i="2"/>
  <c r="E67" i="2" s="1"/>
  <c r="F71" i="2"/>
  <c r="F70" i="2"/>
  <c r="F69" i="2"/>
  <c r="F59" i="2"/>
  <c r="F58" i="2"/>
  <c r="F57" i="2"/>
  <c r="F65" i="2"/>
  <c r="F64" i="2"/>
  <c r="F63" i="2"/>
  <c r="F62" i="2"/>
  <c r="F61" i="2"/>
  <c r="F68" i="2"/>
  <c r="F67" i="2"/>
  <c r="F66" i="2"/>
  <c r="B66" i="2"/>
  <c r="E66" i="2" s="1"/>
  <c r="F98" i="2"/>
  <c r="B98" i="2"/>
  <c r="E98" i="2" s="1"/>
  <c r="F104" i="2"/>
  <c r="B104" i="2"/>
  <c r="E104" i="2" s="1"/>
  <c r="F95" i="2"/>
  <c r="B95" i="2"/>
  <c r="E95" i="2" s="1"/>
  <c r="F92" i="2"/>
  <c r="B92" i="2"/>
  <c r="E92" i="2" s="1"/>
  <c r="F101" i="2"/>
  <c r="B101" i="2"/>
  <c r="E101" i="2" s="1"/>
  <c r="F90" i="2"/>
  <c r="B90" i="2"/>
  <c r="E90" i="2" s="1"/>
  <c r="G90" i="2" s="1"/>
  <c r="F88" i="2"/>
  <c r="B88" i="2"/>
  <c r="E88" i="2" s="1"/>
  <c r="G88" i="2" s="1"/>
  <c r="F86" i="2"/>
  <c r="B86" i="2"/>
  <c r="E86" i="2" s="1"/>
  <c r="G86" i="2" s="1"/>
  <c r="F84" i="2"/>
  <c r="B84" i="2"/>
  <c r="E84" i="2" s="1"/>
  <c r="G84" i="2" s="1"/>
  <c r="F82" i="2"/>
  <c r="B82" i="2"/>
  <c r="E82" i="2" s="1"/>
  <c r="G82" i="2" s="1"/>
  <c r="F80" i="2"/>
  <c r="B80" i="2"/>
  <c r="E80" i="2" s="1"/>
  <c r="G80" i="2" s="1"/>
  <c r="F78" i="2"/>
  <c r="B78" i="2"/>
  <c r="E78" i="2" s="1"/>
  <c r="G78" i="2" s="1"/>
  <c r="F76" i="2"/>
  <c r="B76" i="2"/>
  <c r="E76" i="2" s="1"/>
  <c r="G76" i="2" s="1"/>
  <c r="F74" i="2"/>
  <c r="B74" i="2"/>
  <c r="E74" i="2" s="1"/>
  <c r="G74" i="2" s="1"/>
  <c r="F72" i="2"/>
  <c r="B72" i="2"/>
  <c r="E72" i="2" s="1"/>
  <c r="G72" i="2" s="1"/>
  <c r="F51" i="2"/>
  <c r="B51" i="2"/>
  <c r="E51" i="2" s="1"/>
  <c r="F55" i="2"/>
  <c r="B55" i="2"/>
  <c r="E55" i="2" s="1"/>
  <c r="F49" i="2"/>
  <c r="B49" i="2"/>
  <c r="E49" i="2" s="1"/>
  <c r="F53" i="2"/>
  <c r="B53" i="2"/>
  <c r="E53" i="2" s="1"/>
  <c r="F47" i="2"/>
  <c r="B47" i="2"/>
  <c r="E47" i="2" s="1"/>
  <c r="F44" i="2"/>
  <c r="B44" i="2"/>
  <c r="E44" i="2" s="1"/>
  <c r="F38" i="2"/>
  <c r="B38" i="2"/>
  <c r="E38" i="2" s="1"/>
  <c r="F35" i="2"/>
  <c r="B35" i="2"/>
  <c r="E35" i="2" s="1"/>
  <c r="F32" i="2"/>
  <c r="B32" i="2"/>
  <c r="E32" i="2" s="1"/>
  <c r="F42" i="2"/>
  <c r="B42" i="2"/>
  <c r="E42" i="2" s="1"/>
  <c r="F20" i="2" l="1"/>
  <c r="B20" i="2"/>
  <c r="E20" i="2" s="1"/>
  <c r="F17" i="2"/>
  <c r="B17" i="2"/>
  <c r="E17" i="2" s="1"/>
  <c r="G17" i="2" s="1"/>
  <c r="F29" i="2"/>
  <c r="B29" i="2"/>
  <c r="E29" i="2" s="1"/>
  <c r="F23" i="2"/>
  <c r="B23" i="2"/>
  <c r="E23" i="2" s="1"/>
  <c r="F27" i="2"/>
  <c r="B27" i="2"/>
  <c r="E27" i="2" s="1"/>
  <c r="F14" i="2"/>
  <c r="F11" i="2"/>
  <c r="F8" i="2"/>
  <c r="F5" i="2"/>
  <c r="F3" i="2"/>
  <c r="F52" i="2" l="1"/>
  <c r="B52" i="2"/>
  <c r="E52" i="2" s="1"/>
  <c r="F56" i="2"/>
  <c r="B56" i="2"/>
  <c r="E56" i="2" s="1"/>
  <c r="F50" i="2"/>
  <c r="B50" i="2"/>
  <c r="E50" i="2" s="1"/>
  <c r="F54" i="2"/>
  <c r="B54" i="2"/>
  <c r="E54" i="2" s="1"/>
  <c r="F48" i="2"/>
  <c r="B48" i="2"/>
  <c r="E48" i="2" s="1"/>
  <c r="J494" i="2" l="1"/>
  <c r="F158" i="2"/>
  <c r="B435" i="2" l="1"/>
  <c r="E435" i="2" s="1"/>
  <c r="G435" i="2" s="1"/>
  <c r="B329" i="2"/>
  <c r="E329" i="2" s="1"/>
  <c r="G329" i="2" s="1"/>
  <c r="B235" i="2"/>
  <c r="E235" i="2" s="1"/>
  <c r="G235" i="2" s="1"/>
  <c r="F191" i="2"/>
  <c r="B191" i="2"/>
  <c r="E191" i="2" s="1"/>
  <c r="G191" i="2" s="1"/>
  <c r="F201" i="2"/>
  <c r="B201" i="2"/>
  <c r="E201" i="2" s="1"/>
  <c r="G201" i="2" s="1"/>
  <c r="F170" i="2"/>
  <c r="B170" i="2"/>
  <c r="E170" i="2" s="1"/>
  <c r="G170" i="2" s="1"/>
  <c r="B158" i="2"/>
  <c r="E158" i="2" s="1"/>
  <c r="G158" i="2" s="1"/>
  <c r="F142" i="2"/>
  <c r="B142" i="2"/>
  <c r="E142" i="2" s="1"/>
  <c r="G142" i="2" s="1"/>
  <c r="F128" i="2"/>
  <c r="B128" i="2"/>
  <c r="E128" i="2" s="1"/>
  <c r="G128" i="2" s="1"/>
  <c r="F10" i="2"/>
  <c r="F176" i="2" l="1"/>
  <c r="B176" i="2"/>
  <c r="E176" i="2" s="1"/>
  <c r="G176" i="2" s="1"/>
  <c r="F174" i="2"/>
  <c r="B174" i="2"/>
  <c r="E174" i="2" s="1"/>
  <c r="G174" i="2" s="1"/>
  <c r="F172" i="2"/>
  <c r="B172" i="2"/>
  <c r="E172" i="2" s="1"/>
  <c r="G172" i="2" s="1"/>
  <c r="F168" i="2"/>
  <c r="B168" i="2"/>
  <c r="E168" i="2" s="1"/>
  <c r="G168" i="2" s="1"/>
  <c r="B462" i="2"/>
  <c r="E462" i="2" s="1"/>
  <c r="G462" i="2" s="1"/>
  <c r="B468" i="2"/>
  <c r="E468" i="2" s="1"/>
  <c r="B466" i="2"/>
  <c r="E466" i="2" s="1"/>
  <c r="B460" i="2"/>
  <c r="E460" i="2" s="1"/>
  <c r="G460" i="2" s="1"/>
  <c r="B455" i="2"/>
  <c r="E455" i="2" s="1"/>
  <c r="B454" i="2"/>
  <c r="E454" i="2" s="1"/>
  <c r="B449" i="2"/>
  <c r="E449" i="2" s="1"/>
  <c r="B448" i="2"/>
  <c r="E448" i="2" s="1"/>
  <c r="B446" i="2"/>
  <c r="E446" i="2" s="1"/>
  <c r="B444" i="2"/>
  <c r="E444" i="2" s="1"/>
  <c r="B458" i="2"/>
  <c r="E458" i="2" s="1"/>
  <c r="B457" i="2"/>
  <c r="E457" i="2" s="1"/>
  <c r="B452" i="2"/>
  <c r="E452" i="2" s="1"/>
  <c r="B451" i="2"/>
  <c r="E451" i="2" s="1"/>
  <c r="B443" i="2"/>
  <c r="E443" i="2" s="1"/>
  <c r="G443" i="2" s="1"/>
  <c r="B441" i="2"/>
  <c r="E441" i="2" s="1"/>
  <c r="G441" i="2" s="1"/>
  <c r="B439" i="2"/>
  <c r="E439" i="2" s="1"/>
  <c r="G439" i="2" s="1"/>
  <c r="B437" i="2"/>
  <c r="E437" i="2" s="1"/>
  <c r="G437" i="2" s="1"/>
  <c r="B433" i="2"/>
  <c r="E433" i="2" s="1"/>
  <c r="G433" i="2" s="1"/>
  <c r="B431" i="2"/>
  <c r="E431" i="2" s="1"/>
  <c r="G431" i="2" s="1"/>
  <c r="B429" i="2"/>
  <c r="E429" i="2" s="1"/>
  <c r="G429" i="2" s="1"/>
  <c r="B427" i="2"/>
  <c r="E427" i="2" s="1"/>
  <c r="G427" i="2" s="1"/>
  <c r="B425" i="2"/>
  <c r="E425" i="2" s="1"/>
  <c r="G425" i="2" s="1"/>
  <c r="B423" i="2"/>
  <c r="E423" i="2" s="1"/>
  <c r="G423" i="2" s="1"/>
  <c r="B421" i="2"/>
  <c r="E421" i="2" s="1"/>
  <c r="G421" i="2" s="1"/>
  <c r="B419" i="2"/>
  <c r="E419" i="2" s="1"/>
  <c r="G419" i="2" s="1"/>
  <c r="B417" i="2"/>
  <c r="E417" i="2" s="1"/>
  <c r="G417" i="2" s="1"/>
  <c r="B415" i="2"/>
  <c r="E415" i="2" s="1"/>
  <c r="G415" i="2" s="1"/>
  <c r="B403" i="2"/>
  <c r="E403" i="2" s="1"/>
  <c r="B402" i="2"/>
  <c r="E402" i="2" s="1"/>
  <c r="B397" i="2"/>
  <c r="E397" i="2" s="1"/>
  <c r="B396" i="2"/>
  <c r="E396" i="2" s="1"/>
  <c r="B391" i="2"/>
  <c r="E391" i="2" s="1"/>
  <c r="G391" i="2" s="1"/>
  <c r="B390" i="2"/>
  <c r="E390" i="2" s="1"/>
  <c r="G390" i="2" s="1"/>
  <c r="B394" i="2"/>
  <c r="E394" i="2" s="1"/>
  <c r="B393" i="2"/>
  <c r="E393" i="2" s="1"/>
  <c r="B388" i="2"/>
  <c r="E388" i="2" s="1"/>
  <c r="B387" i="2"/>
  <c r="E387" i="2" s="1"/>
  <c r="B373" i="2"/>
  <c r="E373" i="2" s="1"/>
  <c r="B375" i="2"/>
  <c r="E375" i="2" s="1"/>
  <c r="B381" i="2"/>
  <c r="E381" i="2" s="1"/>
  <c r="B383" i="2"/>
  <c r="E383" i="2" s="1"/>
  <c r="B385" i="2"/>
  <c r="E385" i="2" s="1"/>
  <c r="B384" i="2"/>
  <c r="E384" i="2" s="1"/>
  <c r="B379" i="2"/>
  <c r="E379" i="2" s="1"/>
  <c r="B378" i="2"/>
  <c r="E378" i="2" s="1"/>
  <c r="B357" i="2"/>
  <c r="E357" i="2" s="1"/>
  <c r="G357" i="2" s="1"/>
  <c r="B355" i="2"/>
  <c r="E355" i="2" s="1"/>
  <c r="G355" i="2" s="1"/>
  <c r="B353" i="2"/>
  <c r="E353" i="2" s="1"/>
  <c r="G353" i="2" s="1"/>
  <c r="B351" i="2"/>
  <c r="E351" i="2" s="1"/>
  <c r="G351" i="2" s="1"/>
  <c r="B349" i="2"/>
  <c r="E349" i="2" s="1"/>
  <c r="G349" i="2" s="1"/>
  <c r="B347" i="2"/>
  <c r="E347" i="2" s="1"/>
  <c r="G347" i="2" s="1"/>
  <c r="B345" i="2"/>
  <c r="E345" i="2" s="1"/>
  <c r="G345" i="2" s="1"/>
  <c r="B343" i="2"/>
  <c r="E343" i="2" s="1"/>
  <c r="G343" i="2" s="1"/>
  <c r="B341" i="2"/>
  <c r="E341" i="2" s="1"/>
  <c r="G341" i="2" s="1"/>
  <c r="B339" i="2"/>
  <c r="E339" i="2" s="1"/>
  <c r="G339" i="2" s="1"/>
  <c r="B327" i="2"/>
  <c r="E327" i="2" s="1"/>
  <c r="G327" i="2" s="1"/>
  <c r="B325" i="2"/>
  <c r="E325" i="2" s="1"/>
  <c r="G325" i="2" s="1"/>
  <c r="B323" i="2"/>
  <c r="E323" i="2" s="1"/>
  <c r="G323" i="2" s="1"/>
  <c r="B321" i="2"/>
  <c r="E321" i="2" s="1"/>
  <c r="G321" i="2" s="1"/>
  <c r="B319" i="2"/>
  <c r="E319" i="2" s="1"/>
  <c r="G319" i="2" s="1"/>
  <c r="B307" i="2"/>
  <c r="E307" i="2" s="1"/>
  <c r="G307" i="2" s="1"/>
  <c r="B305" i="2"/>
  <c r="E305" i="2" s="1"/>
  <c r="G305" i="2" s="1"/>
  <c r="B303" i="2"/>
  <c r="E303" i="2" s="1"/>
  <c r="G303" i="2" s="1"/>
  <c r="B301" i="2"/>
  <c r="E301" i="2" s="1"/>
  <c r="G301" i="2" s="1"/>
  <c r="B299" i="2"/>
  <c r="E299" i="2" s="1"/>
  <c r="G299" i="2" s="1"/>
  <c r="B297" i="2"/>
  <c r="E297" i="2" s="1"/>
  <c r="B296" i="2"/>
  <c r="E296" i="2" s="1"/>
  <c r="B294" i="2"/>
  <c r="E294" i="2" s="1"/>
  <c r="B289" i="2"/>
  <c r="E289" i="2" s="1"/>
  <c r="B288" i="2"/>
  <c r="E288" i="2" s="1"/>
  <c r="B292" i="2"/>
  <c r="E292" i="2" s="1"/>
  <c r="B291" i="2"/>
  <c r="E291" i="2" s="1"/>
  <c r="B286" i="2"/>
  <c r="E286" i="2" s="1"/>
  <c r="B285" i="2"/>
  <c r="E285" i="2" s="1"/>
  <c r="B283" i="2"/>
  <c r="E283" i="2" s="1"/>
  <c r="G283" i="2" s="1"/>
  <c r="B281" i="2"/>
  <c r="E281" i="2" s="1"/>
  <c r="G281" i="2" s="1"/>
  <c r="B279" i="2"/>
  <c r="E279" i="2" s="1"/>
  <c r="G279" i="2" s="1"/>
  <c r="B277" i="2"/>
  <c r="E277" i="2" s="1"/>
  <c r="G277" i="2" s="1"/>
  <c r="B275" i="2"/>
  <c r="E275" i="2" s="1"/>
  <c r="G275" i="2" s="1"/>
  <c r="B273" i="2"/>
  <c r="E273" i="2" s="1"/>
  <c r="G273" i="2" s="1"/>
  <c r="B271" i="2"/>
  <c r="E271" i="2" s="1"/>
  <c r="G271" i="2" s="1"/>
  <c r="B269" i="2"/>
  <c r="E269" i="2" s="1"/>
  <c r="G269" i="2" s="1"/>
  <c r="B267" i="2"/>
  <c r="E267" i="2" s="1"/>
  <c r="G267" i="2" s="1"/>
  <c r="B265" i="2"/>
  <c r="E265" i="2" s="1"/>
  <c r="G265" i="2" s="1"/>
  <c r="B263" i="2"/>
  <c r="E263" i="2" s="1"/>
  <c r="G263" i="2" s="1"/>
  <c r="B261" i="2"/>
  <c r="E261" i="2" s="1"/>
  <c r="G261" i="2" s="1"/>
  <c r="B259" i="2"/>
  <c r="E259" i="2" s="1"/>
  <c r="G259" i="2" s="1"/>
  <c r="B257" i="2"/>
  <c r="E257" i="2" s="1"/>
  <c r="G257" i="2" s="1"/>
  <c r="B255" i="2"/>
  <c r="E255" i="2" s="1"/>
  <c r="G255" i="2" s="1"/>
  <c r="B253" i="2"/>
  <c r="E253" i="2" s="1"/>
  <c r="G253" i="2" s="1"/>
  <c r="B251" i="2"/>
  <c r="E251" i="2" s="1"/>
  <c r="G251" i="2" s="1"/>
  <c r="B249" i="2"/>
  <c r="E249" i="2" s="1"/>
  <c r="G249" i="2" s="1"/>
  <c r="B247" i="2"/>
  <c r="E247" i="2" s="1"/>
  <c r="G247" i="2" s="1"/>
  <c r="B245" i="2"/>
  <c r="E245" i="2" s="1"/>
  <c r="G245" i="2" s="1"/>
  <c r="B243" i="2"/>
  <c r="E243" i="2" s="1"/>
  <c r="G243" i="2" s="1"/>
  <c r="B241" i="2"/>
  <c r="E241" i="2" s="1"/>
  <c r="G241" i="2" s="1"/>
  <c r="B239" i="2"/>
  <c r="E239" i="2" s="1"/>
  <c r="G239" i="2" s="1"/>
  <c r="B237" i="2"/>
  <c r="E237" i="2" s="1"/>
  <c r="G237" i="2" s="1"/>
  <c r="B233" i="2"/>
  <c r="E233" i="2" s="1"/>
  <c r="B232" i="2"/>
  <c r="E232" i="2" s="1"/>
  <c r="B230" i="2"/>
  <c r="E230" i="2" s="1"/>
  <c r="B225" i="2"/>
  <c r="E225" i="2" s="1"/>
  <c r="B224" i="2"/>
  <c r="E224" i="2" s="1"/>
  <c r="B228" i="2"/>
  <c r="E228" i="2" s="1"/>
  <c r="B227" i="2"/>
  <c r="E227" i="2" s="1"/>
  <c r="B222" i="2"/>
  <c r="E222" i="2" s="1"/>
  <c r="B221" i="2"/>
  <c r="E221" i="2" s="1"/>
  <c r="F199" i="2"/>
  <c r="B199" i="2"/>
  <c r="E199" i="2" s="1"/>
  <c r="G199" i="2" s="1"/>
  <c r="F197" i="2"/>
  <c r="B197" i="2"/>
  <c r="E197" i="2" s="1"/>
  <c r="G197" i="2" s="1"/>
  <c r="F195" i="2"/>
  <c r="B195" i="2"/>
  <c r="E195" i="2" s="1"/>
  <c r="G195" i="2" s="1"/>
  <c r="F193" i="2"/>
  <c r="B193" i="2"/>
  <c r="E193" i="2" s="1"/>
  <c r="G193" i="2" s="1"/>
  <c r="B219" i="2"/>
  <c r="E219" i="2" s="1"/>
  <c r="G219" i="2" s="1"/>
  <c r="B217" i="2"/>
  <c r="E217" i="2" s="1"/>
  <c r="G217" i="2" s="1"/>
  <c r="F215" i="2"/>
  <c r="B215" i="2"/>
  <c r="E215" i="2" s="1"/>
  <c r="G215" i="2" s="1"/>
  <c r="F213" i="2"/>
  <c r="B213" i="2"/>
  <c r="E213" i="2" s="1"/>
  <c r="G213" i="2" s="1"/>
  <c r="F211" i="2"/>
  <c r="B211" i="2"/>
  <c r="E211" i="2" s="1"/>
  <c r="G211" i="2" s="1"/>
  <c r="F209" i="2"/>
  <c r="B209" i="2"/>
  <c r="E209" i="2" s="1"/>
  <c r="G209" i="2" s="1"/>
  <c r="F207" i="2"/>
  <c r="B207" i="2"/>
  <c r="E207" i="2" s="1"/>
  <c r="G207" i="2" s="1"/>
  <c r="F205" i="2"/>
  <c r="B205" i="2"/>
  <c r="E205" i="2" s="1"/>
  <c r="G205" i="2" s="1"/>
  <c r="F203" i="2"/>
  <c r="B203" i="2"/>
  <c r="E203" i="2" s="1"/>
  <c r="G203" i="2" s="1"/>
  <c r="F180" i="2"/>
  <c r="B180" i="2"/>
  <c r="E180" i="2" s="1"/>
  <c r="F178" i="2"/>
  <c r="B178" i="2"/>
  <c r="E178" i="2" s="1"/>
  <c r="F186" i="2"/>
  <c r="B186" i="2"/>
  <c r="E186" i="2" s="1"/>
  <c r="F185" i="2"/>
  <c r="B185" i="2"/>
  <c r="E185" i="2" s="1"/>
  <c r="F189" i="2"/>
  <c r="B189" i="2"/>
  <c r="E189" i="2" s="1"/>
  <c r="F188" i="2"/>
  <c r="B188" i="2"/>
  <c r="E188" i="2" s="1"/>
  <c r="F183" i="2"/>
  <c r="B183" i="2"/>
  <c r="E183" i="2" s="1"/>
  <c r="F182" i="2"/>
  <c r="B182" i="2"/>
  <c r="E182" i="2" s="1"/>
  <c r="F166" i="2"/>
  <c r="B166" i="2"/>
  <c r="E166" i="2" s="1"/>
  <c r="G166" i="2" s="1"/>
  <c r="F164" i="2"/>
  <c r="B164" i="2"/>
  <c r="E164" i="2" s="1"/>
  <c r="G164" i="2" s="1"/>
  <c r="F162" i="2"/>
  <c r="B162" i="2"/>
  <c r="E162" i="2" s="1"/>
  <c r="G162" i="2" s="1"/>
  <c r="F160" i="2"/>
  <c r="B160" i="2"/>
  <c r="E160" i="2" s="1"/>
  <c r="G160" i="2" s="1"/>
  <c r="F156" i="2"/>
  <c r="B156" i="2"/>
  <c r="E156" i="2" s="1"/>
  <c r="G156" i="2" s="1"/>
  <c r="F154" i="2"/>
  <c r="B154" i="2"/>
  <c r="E154" i="2" s="1"/>
  <c r="G154" i="2" s="1"/>
  <c r="F152" i="2"/>
  <c r="B152" i="2"/>
  <c r="E152" i="2" s="1"/>
  <c r="G152" i="2" s="1"/>
  <c r="F150" i="2"/>
  <c r="B150" i="2"/>
  <c r="E150" i="2" s="1"/>
  <c r="G150" i="2" s="1"/>
  <c r="F148" i="2"/>
  <c r="B148" i="2"/>
  <c r="E148" i="2" s="1"/>
  <c r="G148" i="2" s="1"/>
  <c r="F146" i="2"/>
  <c r="B146" i="2"/>
  <c r="E146" i="2" s="1"/>
  <c r="G146" i="2" s="1"/>
  <c r="F144" i="2"/>
  <c r="B144" i="2"/>
  <c r="E144" i="2" s="1"/>
  <c r="G144" i="2" s="1"/>
  <c r="B140" i="2"/>
  <c r="E140" i="2" s="1"/>
  <c r="G140" i="2" s="1"/>
  <c r="F138" i="2"/>
  <c r="B138" i="2"/>
  <c r="E138" i="2" s="1"/>
  <c r="G138" i="2" s="1"/>
  <c r="F136" i="2"/>
  <c r="B136" i="2"/>
  <c r="E136" i="2" s="1"/>
  <c r="G136" i="2" s="1"/>
  <c r="F134" i="2"/>
  <c r="B134" i="2"/>
  <c r="E134" i="2" s="1"/>
  <c r="G134" i="2" s="1"/>
  <c r="F132" i="2"/>
  <c r="B132" i="2"/>
  <c r="E132" i="2" s="1"/>
  <c r="G132" i="2" s="1"/>
  <c r="B130" i="2"/>
  <c r="E130" i="2" s="1"/>
  <c r="G130" i="2" s="1"/>
  <c r="F126" i="2"/>
  <c r="B126" i="2"/>
  <c r="E126" i="2" s="1"/>
  <c r="G126" i="2" s="1"/>
  <c r="F124" i="2"/>
  <c r="B124" i="2"/>
  <c r="E124" i="2" s="1"/>
  <c r="G124" i="2" s="1"/>
  <c r="F122" i="2"/>
  <c r="B122" i="2"/>
  <c r="E122" i="2" s="1"/>
  <c r="G122" i="2" s="1"/>
  <c r="F120" i="2"/>
  <c r="B120" i="2"/>
  <c r="E120" i="2" s="1"/>
  <c r="G120" i="2" s="1"/>
  <c r="F118" i="2"/>
  <c r="B118" i="2"/>
  <c r="E118" i="2" s="1"/>
  <c r="G118" i="2" s="1"/>
  <c r="F116" i="2"/>
  <c r="B116" i="2"/>
  <c r="E116" i="2" s="1"/>
  <c r="G116" i="2" s="1"/>
  <c r="F114" i="2"/>
  <c r="B114" i="2"/>
  <c r="E114" i="2" s="1"/>
  <c r="G114" i="2" s="1"/>
  <c r="F112" i="2"/>
  <c r="B112" i="2"/>
  <c r="E112" i="2" s="1"/>
  <c r="G112" i="2" s="1"/>
  <c r="F110" i="2"/>
  <c r="B110" i="2"/>
  <c r="E110" i="2" s="1"/>
  <c r="G110" i="2" s="1"/>
  <c r="F108" i="2"/>
  <c r="B108" i="2"/>
  <c r="E108" i="2" s="1"/>
  <c r="G108" i="2" s="1"/>
  <c r="F100" i="2"/>
  <c r="B100" i="2"/>
  <c r="E100" i="2" s="1"/>
  <c r="F99" i="2"/>
  <c r="B99" i="2"/>
  <c r="E99" i="2" s="1"/>
  <c r="F106" i="2"/>
  <c r="B106" i="2"/>
  <c r="E106" i="2" s="1"/>
  <c r="F105" i="2"/>
  <c r="B105" i="2"/>
  <c r="E105" i="2" s="1"/>
  <c r="F97" i="2"/>
  <c r="B97" i="2"/>
  <c r="E97" i="2" s="1"/>
  <c r="F96" i="2"/>
  <c r="B96" i="2"/>
  <c r="E96" i="2" s="1"/>
  <c r="F94" i="2"/>
  <c r="B94" i="2"/>
  <c r="E94" i="2" s="1"/>
  <c r="F93" i="2"/>
  <c r="B93" i="2"/>
  <c r="E93" i="2" s="1"/>
  <c r="F103" i="2"/>
  <c r="B103" i="2"/>
  <c r="E103" i="2" s="1"/>
  <c r="F102" i="2"/>
  <c r="B102" i="2"/>
  <c r="E102" i="2" s="1"/>
  <c r="F91" i="2"/>
  <c r="B91" i="2"/>
  <c r="E91" i="2" s="1"/>
  <c r="G91" i="2" s="1"/>
  <c r="F89" i="2"/>
  <c r="B89" i="2"/>
  <c r="E89" i="2" s="1"/>
  <c r="G89" i="2" s="1"/>
  <c r="F87" i="2"/>
  <c r="B87" i="2"/>
  <c r="E87" i="2" s="1"/>
  <c r="G87" i="2" s="1"/>
  <c r="F85" i="2"/>
  <c r="B85" i="2"/>
  <c r="E85" i="2" s="1"/>
  <c r="G85" i="2" s="1"/>
  <c r="F83" i="2"/>
  <c r="B83" i="2"/>
  <c r="E83" i="2" s="1"/>
  <c r="G83" i="2" s="1"/>
  <c r="F81" i="2"/>
  <c r="B81" i="2"/>
  <c r="E81" i="2" s="1"/>
  <c r="G81" i="2" s="1"/>
  <c r="F79" i="2"/>
  <c r="B79" i="2"/>
  <c r="E79" i="2" s="1"/>
  <c r="G79" i="2" s="1"/>
  <c r="F77" i="2"/>
  <c r="B77" i="2"/>
  <c r="E77" i="2" s="1"/>
  <c r="G77" i="2" s="1"/>
  <c r="F75" i="2"/>
  <c r="B75" i="2"/>
  <c r="E75" i="2" s="1"/>
  <c r="G75" i="2" s="1"/>
  <c r="F73" i="2"/>
  <c r="B73" i="2"/>
  <c r="E73" i="2" s="1"/>
  <c r="G73" i="2" s="1"/>
  <c r="F46" i="2"/>
  <c r="B46" i="2"/>
  <c r="E46" i="2" s="1"/>
  <c r="F45" i="2"/>
  <c r="B45" i="2"/>
  <c r="E45" i="2" s="1"/>
  <c r="F40" i="2"/>
  <c r="B40" i="2"/>
  <c r="E40" i="2" s="1"/>
  <c r="F39" i="2"/>
  <c r="B39" i="2"/>
  <c r="E39" i="2" s="1"/>
  <c r="F37" i="2"/>
  <c r="B37" i="2"/>
  <c r="E37" i="2" s="1"/>
  <c r="F36" i="2"/>
  <c r="B36" i="2"/>
  <c r="E36" i="2" s="1"/>
  <c r="F34" i="2"/>
  <c r="B34" i="2"/>
  <c r="E34" i="2" s="1"/>
  <c r="F33" i="2"/>
  <c r="B33" i="2"/>
  <c r="E33" i="2" s="1"/>
  <c r="F43" i="2"/>
  <c r="B43" i="2"/>
  <c r="E43" i="2" s="1"/>
  <c r="F41" i="2"/>
  <c r="B41" i="2"/>
  <c r="E41" i="2" s="1"/>
  <c r="F22" i="2"/>
  <c r="B22" i="2"/>
  <c r="E22" i="2" s="1"/>
  <c r="F21" i="2"/>
  <c r="B21" i="2"/>
  <c r="E21" i="2" s="1"/>
  <c r="F19" i="2"/>
  <c r="B19" i="2"/>
  <c r="E19" i="2" s="1"/>
  <c r="G19" i="2" s="1"/>
  <c r="F18" i="2"/>
  <c r="B18" i="2"/>
  <c r="E18" i="2" s="1"/>
  <c r="G18" i="2" s="1"/>
  <c r="F31" i="2"/>
  <c r="B31" i="2"/>
  <c r="E31" i="2" s="1"/>
  <c r="F30" i="2"/>
  <c r="B30" i="2"/>
  <c r="E30" i="2" s="1"/>
  <c r="F25" i="2"/>
  <c r="B25" i="2"/>
  <c r="E25" i="2" s="1"/>
  <c r="F24" i="2"/>
  <c r="B24" i="2"/>
  <c r="E24" i="2" s="1"/>
  <c r="F28" i="2"/>
  <c r="B28" i="2"/>
  <c r="E28" i="2" s="1"/>
  <c r="F26" i="2"/>
  <c r="B26" i="2"/>
  <c r="E26" i="2" s="1"/>
  <c r="F4" i="2"/>
  <c r="F6" i="2"/>
  <c r="F7" i="2"/>
  <c r="F9" i="2"/>
  <c r="F12" i="2"/>
  <c r="F13" i="2"/>
  <c r="F15" i="2"/>
  <c r="F16" i="2"/>
  <c r="F2" i="2"/>
  <c r="J493" i="2"/>
  <c r="J49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Φωτεινή Ιωαννίδου</author>
    <author>Σοφία Καρούκη</author>
  </authors>
  <commentList>
    <comment ref="M4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επιπέδου Γ΄θα εξετάσει και τους υποψηφίους του Α' 
</t>
        </r>
      </text>
    </comment>
    <comment ref="M10" authorId="1" shapeId="0" xr:uid="{00000000-0006-0000-0000-000002000000}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M66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>ο αξιολογητής που θα εξετάσει το επίπεδο Α΄θα εξετάσει και το επίπεδο Γ΄</t>
        </r>
      </text>
    </comment>
    <comment ref="M103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ο αξιολογητής που θα εξετάσει το επίπεδο Α΄θα εξετάσει και το επίπεδο Γ΄</t>
        </r>
      </text>
    </comment>
    <comment ref="M181" authorId="0" shapeId="0" xr:uid="{00000000-0006-0000-0000-000005000000}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M295" authorId="1" shapeId="0" xr:uid="{00000000-0006-0000-0000-000006000000}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M358" authorId="0" shapeId="0" xr:uid="{00000000-0006-0000-0000-000007000000}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M452" authorId="0" shapeId="0" xr:uid="{00000000-0006-0000-0000-000008000000}">
      <text>
        <r>
          <rPr>
            <sz val="9"/>
            <color indexed="81"/>
            <rFont val="Arial"/>
            <family val="2"/>
            <charset val="161"/>
          </rPr>
          <t>Οι 2 αξιολογητές του Γ' θα μοιραστούν και τους υποψηφίους του επιπεδου Α΄</t>
        </r>
      </text>
    </comment>
  </commentList>
</comments>
</file>

<file path=xl/sharedStrings.xml><?xml version="1.0" encoding="utf-8"?>
<sst xmlns="http://schemas.openxmlformats.org/spreadsheetml/2006/main" count="4122" uniqueCount="391">
  <si>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</si>
  <si>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</si>
  <si>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</si>
  <si>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</si>
  <si>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</si>
  <si>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</si>
  <si>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</si>
  <si>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</si>
  <si>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</si>
  <si>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</si>
  <si>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</si>
  <si>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</si>
  <si>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</si>
  <si>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</si>
  <si>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</si>
  <si>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</si>
  <si>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</si>
  <si>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</si>
  <si>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</si>
  <si>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</si>
  <si>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</si>
  <si>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</si>
  <si>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</si>
  <si>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</si>
  <si>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</si>
  <si>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</si>
  <si>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</si>
  <si>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</si>
  <si>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</si>
  <si>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</si>
  <si>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</si>
  <si>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</si>
  <si>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</si>
  <si>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</si>
  <si>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</si>
  <si>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</si>
  <si>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</si>
  <si>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</si>
  <si>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</si>
  <si>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</si>
  <si>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</si>
  <si>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</si>
  <si>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</si>
  <si>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</si>
  <si>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</si>
  <si>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</si>
  <si>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</si>
  <si>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</si>
  <si>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</si>
  <si>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</si>
  <si>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239  ΚΥΚΛΑΔΕΣ</t>
  </si>
  <si>
    <t>244  ΔΩΔ/ΝΗΣΟΥ (ΡΟΔΟΣ)</t>
  </si>
  <si>
    <t>245  ΔΩΔ/ΝΗΣΟΥ (ΚΩΣ)</t>
  </si>
  <si>
    <t>001  ΕΙΔΙΚΟ ΕΞΕΤΑΣΤΙΚΟ ΚΕΝΤΡΟ ΑΘΗΝΑΣ</t>
  </si>
  <si>
    <t>ΔΙΕΥΘΥΝΣΗ ΔΕΥΤΕΡΟΒΑΘΜΙΑΣ ΕΚΠΑΙΔΕΣΗΣ (Δ.Δ.Ε.) ΕΞΕΤΑΣΤΙΚΟΥ ΚΕΝΤΡΟΥ</t>
  </si>
  <si>
    <t>ΚΩΔΙΚΟΣ Δ.Δ.Ε.</t>
  </si>
  <si>
    <t>Α' ΑΘΗΝΑΣ</t>
  </si>
  <si>
    <t>Β' ΑΘΗΝΑΣ</t>
  </si>
  <si>
    <t>ATTIKHΣ</t>
  </si>
  <si>
    <t>ΑΝΑΤΟΛΙΚΗ ΑΤΤΙΚΗ</t>
  </si>
  <si>
    <t>ΔΥΤΙΚΗ ΑΤΤΙΚΗ</t>
  </si>
  <si>
    <t>ΠΕΙΡΑΙΑ</t>
  </si>
  <si>
    <t>ΛΕΣΒΟΥ</t>
  </si>
  <si>
    <t>ΣΑΜΟΥ</t>
  </si>
  <si>
    <t>ΒΟΡΕΙΟΥ ΑΙΓΑΙΟΥ</t>
  </si>
  <si>
    <t>ΧΙΟΥ</t>
  </si>
  <si>
    <t>ΚΥΚΛΑΔΩΝ</t>
  </si>
  <si>
    <t>ΝΟΤΙΟΥ ΑΙΓΑΙΟΥ</t>
  </si>
  <si>
    <t>ΑΧΑΪΑΣ</t>
  </si>
  <si>
    <t>ΔΥΤΙΚΗΣ ΕΛΛΑΔΑΣ</t>
  </si>
  <si>
    <t>ΜΕΣΣΗΝΙΑΣ</t>
  </si>
  <si>
    <t>ΠΕΛΟΠΟΝΝΗΣΟΥ</t>
  </si>
  <si>
    <t>ΑΡΚΑΔΙΑΣ</t>
  </si>
  <si>
    <t>ΑΙΤΩΛΟΑΚΑΡΝΑΝΙΑΣ</t>
  </si>
  <si>
    <t>ΙΩΑΝΝΙΝΩΝ</t>
  </si>
  <si>
    <t>ΗΠΕΙΡΟΥ</t>
  </si>
  <si>
    <t>ΠΡΕΒΕΖΑΣ</t>
  </si>
  <si>
    <t>ΙΟΝΙΩΝ ΝΗΣΩΝ</t>
  </si>
  <si>
    <t>ΚΕΡΚΥΡΑΣ</t>
  </si>
  <si>
    <t>ΕΥΒΟΙΑΣ</t>
  </si>
  <si>
    <t>ΒΟΙΩΤΙΑΣ</t>
  </si>
  <si>
    <t>ΣΤΕΡΕΑΣ ΕΛΛΑΔΑΣ</t>
  </si>
  <si>
    <t>ΦΘΙΩΤΙΔΑΣ</t>
  </si>
  <si>
    <t xml:space="preserve">ΛΑΡΙΣΑΣ </t>
  </si>
  <si>
    <t>ΘΕΣΣΑΛΙΑΣ</t>
  </si>
  <si>
    <t>ΜΑΓΝΗΣΙΑΣ</t>
  </si>
  <si>
    <t>ΚΟΖΑΝΗΣ</t>
  </si>
  <si>
    <t>ΠΙΕΡΙΑΣ</t>
  </si>
  <si>
    <t>ΠΕΛΛΑΣ</t>
  </si>
  <si>
    <t>ΑΝΑΤΟΛΙΚΗΣ ΘΕΣ/ΝΙΚΗΣ</t>
  </si>
  <si>
    <t>ΔΥΤΙΚΗΣ ΘΕΣ/ΝΙΚΗΣ</t>
  </si>
  <si>
    <t>ΚΑΒΑΛΑΣ</t>
  </si>
  <si>
    <t>ΡΟΔΟΠΗΣ</t>
  </si>
  <si>
    <t>ΕΒΡΟΥ</t>
  </si>
  <si>
    <t>ΗΡΑΚΛΕΙΟΥ</t>
  </si>
  <si>
    <t>ΚΡΗΤΗΣ</t>
  </si>
  <si>
    <t>ΧΑΝΙΩΝ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</si>
  <si>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</si>
  <si>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</si>
  <si>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</si>
  <si>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</si>
  <si>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</si>
  <si>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</si>
  <si>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</si>
  <si>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 xml:space="preserve">Σ ύ ν ο λ ο   Υ π ο ψ η φ ί ω ν = </t>
  </si>
  <si>
    <t>Γ' ΑΘΗΝΑΣ</t>
  </si>
  <si>
    <t>Δ' ΑΘΗΝΑΣ</t>
  </si>
  <si>
    <t>ΤΡΙΚΑΛΩΝ</t>
  </si>
  <si>
    <t>200Α</t>
  </si>
  <si>
    <t>ΦΛΩΡΙΝΑΣ</t>
  </si>
  <si>
    <t>ΠΕΡΙΟΧΗ ΕΞΕΤΑΣΗΣ</t>
  </si>
  <si>
    <t>ΠΕΡΙΦΕΡΕΙΑΚΗ ΔΙΕΥΘΥΝΣΗ ΠΡΩΤΟΒΑΘΜΙΑΣ ΚΑΙ ΔΕΥΤΕΡΟΒΑΘΜΙΑΣ ΕΚΠΑΙΔΕΥΣΗΣ</t>
  </si>
  <si>
    <t>ΚΩΔΙΚΟΣ ΕΞΕΤΑΣΤΙΚΟΥ ΚΕΝΤΡΟΥ</t>
  </si>
  <si>
    <t>ΓΛΩΣΣΑ</t>
  </si>
  <si>
    <t>ΕΠΙΠΕΔΟ</t>
  </si>
  <si>
    <t>ΑΡΙΘΜΟΣ ΥΠΟΨΗΦΙΩΝ</t>
  </si>
  <si>
    <t>ΑΡΙΘΜΟΣ ΕΞΕΤΑΣΤΩΝ ΣΑΒΒΑΤΟΥ</t>
  </si>
  <si>
    <t>ΑΡΙΘΜΟΣ ΕΞΕΤΑΣΤΩΝ ΚΥΡΙΑΚΗΣ</t>
  </si>
  <si>
    <t>ΟΝΟΜΑΣΙΑ ΕΞΕΤΑΣΤΙΚΟΥ ΚΕΝΤΡΟΥ</t>
  </si>
  <si>
    <t>ΤΑΧΥΔΡΟΜΙΚΗ ΔΙΕΥΘΥΝΣΗ ΕΞΕΤΑΣΤΙΚΟΥ ΚΕΝΤΡΟΥ</t>
  </si>
  <si>
    <t>ΤΗΛΕΦΩΝΟ ΕΞΕΤΑΣΤΙΚΟΥ ΚΕΝΤΡΟΥ</t>
  </si>
  <si>
    <t>E-MAIL ΕΞΕΤΑΣΤΙΚΟΥ ΚΕΝΤΡΟΥ</t>
  </si>
  <si>
    <t>ΑΡΙΣΤΗ</t>
  </si>
  <si>
    <t>ΚΑΛΗ</t>
  </si>
  <si>
    <t>ΠΟΛΥ ΚΑΛΗ</t>
  </si>
  <si>
    <t>Κατάσταση κεντρικού ηχητικού συστήματος / ηχητικών φορητών συσκευών</t>
  </si>
  <si>
    <t>Ύπαρξη κεντρικού ηχητικού συστήματος</t>
  </si>
  <si>
    <t>ΝΑΙ</t>
  </si>
  <si>
    <t>ΟΧΙ</t>
  </si>
  <si>
    <t>201Β</t>
  </si>
  <si>
    <t>201Γ</t>
  </si>
  <si>
    <t>201Δ</t>
  </si>
  <si>
    <t>210Β</t>
  </si>
  <si>
    <t>210Γ</t>
  </si>
  <si>
    <t>215Β</t>
  </si>
  <si>
    <t>221Β</t>
  </si>
  <si>
    <t>230Β</t>
  </si>
  <si>
    <t>249Β</t>
  </si>
  <si>
    <t>249Γ</t>
  </si>
  <si>
    <t>267Β</t>
  </si>
  <si>
    <t>267Γ</t>
  </si>
  <si>
    <t>281Β</t>
  </si>
  <si>
    <t>301Ε</t>
  </si>
  <si>
    <t>301Δ</t>
  </si>
  <si>
    <t>301Β</t>
  </si>
  <si>
    <t>301Γ</t>
  </si>
  <si>
    <t>305Β</t>
  </si>
  <si>
    <t>305Γ</t>
  </si>
  <si>
    <t>305Δ</t>
  </si>
  <si>
    <t>319Β</t>
  </si>
  <si>
    <t>319Δ</t>
  </si>
  <si>
    <t>323Β</t>
  </si>
  <si>
    <t>319Α</t>
  </si>
  <si>
    <t>310  ΣΕΡΡΕΣ</t>
  </si>
  <si>
    <t>310Α</t>
  </si>
  <si>
    <t>ΣΕΡΡΩΝ</t>
  </si>
  <si>
    <t>ΣΥΝΟΛΟ ΑΝΑ ΕΠΙΠΕΔΟ</t>
  </si>
  <si>
    <t>skype</t>
  </si>
  <si>
    <t>210Α</t>
  </si>
  <si>
    <t>215Α</t>
  </si>
  <si>
    <t>221Α</t>
  </si>
  <si>
    <t>221Γ</t>
  </si>
  <si>
    <t>230Α</t>
  </si>
  <si>
    <t>249Α</t>
  </si>
  <si>
    <t>267Α</t>
  </si>
  <si>
    <t>281Α</t>
  </si>
  <si>
    <t>301Α</t>
  </si>
  <si>
    <t>Β (Α - Μ)</t>
  </si>
  <si>
    <t>Β (Ν - Ω))</t>
  </si>
  <si>
    <t>201ΣΤ</t>
  </si>
  <si>
    <t>ΣΥΝΟΛΟ ΥΠΟΨΗΦΙΩΝ</t>
  </si>
  <si>
    <t>mail@5lyk-mytil.les.sch.gr</t>
  </si>
  <si>
    <t>mail@lyk-samou.sam.sch.gr</t>
  </si>
  <si>
    <t>1ο ΓΕ.Λ. ΧΙΟΥ</t>
  </si>
  <si>
    <t>2271042575
2271044279</t>
  </si>
  <si>
    <t>mail@1lyk-chiou.chi.sch.gr</t>
  </si>
  <si>
    <t>mail@2lyk-florin.flo.sch.gr</t>
  </si>
  <si>
    <t>mail@2lyk-agrin.ait.sch.gr</t>
  </si>
  <si>
    <t>mail@2lyk-n-ionias.att.sch.gr</t>
  </si>
  <si>
    <t>mail@3lyk-ag.parask.att.sch.gr</t>
  </si>
  <si>
    <t>mail@3lyk-amarous.att.sch.gr</t>
  </si>
  <si>
    <t>mail@lyk-peir-zanneio.att.sch.gr</t>
  </si>
  <si>
    <t>ΡΑΛΛΕΙΟ ΓΥΜΝΑΣΙΟ ΘΗΛΕΩΝ ΠΕΙΡΑΙΑ</t>
  </si>
  <si>
    <t xml:space="preserve">mail@gym-ralleion.att.sch.gr </t>
  </si>
  <si>
    <t>mail@1lyk-kozan.koz.sch.gr</t>
  </si>
  <si>
    <t>mail@1lyk-chanion.chan.sch.gr</t>
  </si>
  <si>
    <t>mail@lyk-el-venizel.chan.sch.gr</t>
  </si>
  <si>
    <t>mail@1lyk-syrou.kyk.sch.gr</t>
  </si>
  <si>
    <t>2ο ΓΕ.Λ. ΝΕΑΣ ΙΩΝΙΑΣ</t>
  </si>
  <si>
    <t>3ο ΓΕ.Λ. ΑΓΙΑΣ ΠΑΡΑΣΚΕΥΗΣ</t>
  </si>
  <si>
    <t>3ο ΓΕ.Λ. ΑΜΑΡΟΥΣΙΟΥ</t>
  </si>
  <si>
    <t>ΖΑΝΝΕΙΟ ΠΡΟΤΥΠΟ ΓΕ.Λ. ΠΕΙΡΑΙΑ</t>
  </si>
  <si>
    <t>"ΠΥΘΑΓΟΡΕΙΟ" ΓΕ.Λ. ΣΑΜΟΥ</t>
  </si>
  <si>
    <t>ΓΕ.Λ. ΣΥΡΟΥ</t>
  </si>
  <si>
    <t>2ο ΓΕ.Λ. ΑΓΡΙΝΙΟΥ</t>
  </si>
  <si>
    <t>1o  ΓΕ.Λ. ΚΟΖΑΝΗΣ</t>
  </si>
  <si>
    <t>2ο ΓΕ.Λ. ΦΛΩΡΙΝΑΣ</t>
  </si>
  <si>
    <t>5ο ΓΕ.Λ. ΜΥΤΙΛΗΝΗΣ "ΒΕΝΙΑΜΙΝ Ο ΛΕΣΒΙΟΣ"</t>
  </si>
  <si>
    <t>1ο ΓΕ.Λ. ΧΑΝΙΩΝ</t>
  </si>
  <si>
    <t>ΓΕ.Λ. ΕΛΕΥΘΕΡΙΟΥ ΒΕΝΙΖΕΛΟΥ</t>
  </si>
  <si>
    <t>ΛΙΒΑΔΙΑ, ΜΑΝΝΑ, Τ.Κ. 84100</t>
  </si>
  <si>
    <t>28ης ΟΚΤΩΒΡΙΟΥ 2, ΧΡΙΣΤΟΣ ΒΑΡΒΑΣΙ, ΧΙΟΣ, Τ.Κ. 82100</t>
  </si>
  <si>
    <t xml:space="preserve">ΠΥΘΑΓΟΡΑ 11, ΣΑΜΟΣ, Τ.Κ. 83100 </t>
  </si>
  <si>
    <t>Γ. ΜΟΥΡΑ 34, ΜΥΤΙΛΗΝΗ, ΛΕΣΒΟΣ, Τ.Κ. 81132</t>
  </si>
  <si>
    <t>ΚΑΛΒΟΥ 103, ΝΕΑ ΙΩΝΙΑ, Τ.Κ. 14231</t>
  </si>
  <si>
    <t>ΧΡΥΣ.ΣΜΥΡΝΗΣ &amp; ΠΛΑΤΑΙΩΝ, ΑΓΙΑ ΠΑΡΑΣΚΕΥΗ, Τ.Κ. 15343</t>
  </si>
  <si>
    <t>ΚΥΡΙΛΟΥ &amp; ΠΕΛΙΚΑ ΜΑΡΟΥΣΙ, Τ.Κ. 15122</t>
  </si>
  <si>
    <t xml:space="preserve">ΓΕΡΑΣΙΜΟΥ ΠΑΡΔΑΛΗ, ΧΑΝΙΑ, Τ.Κ. 73131 </t>
  </si>
  <si>
    <t xml:space="preserve">Ι.ΜΑΡΚΑΚΗ 10, ΚΑΛΥΚΑΣ, ΧΑΝΙΑ, Τ.Κ. 73100 </t>
  </si>
  <si>
    <t>2102793541, 2102777155</t>
  </si>
  <si>
    <t>2106016531, 2106007653</t>
  </si>
  <si>
    <t>2106141103, 2106126084</t>
  </si>
  <si>
    <t>mail@1lyk-tripol.ark.sch.gr</t>
  </si>
  <si>
    <t>1ο ΓΕ.Λ. ΤΡΙΠΟΛΗΣ</t>
  </si>
  <si>
    <t>mail@4lyk-chalk.eyv.sch.gr</t>
  </si>
  <si>
    <t>2ο ΓΕΛ ΛΙΒΑΔΕΙΑΣ</t>
  </si>
  <si>
    <t>mail@2lyk- livad.voi.sch.gr</t>
  </si>
  <si>
    <t>mail@3lyk-lamias.fth.sch.gr</t>
  </si>
  <si>
    <t>mail@lyk-magoul.att.sch.gr</t>
  </si>
  <si>
    <t>ΓΕ.Λ. ΜΑΓΟΥΛΑΣ</t>
  </si>
  <si>
    <t>ΟΜΗΡΟΥ 4, ΜΑΓΟΥΛΑ ΑΤΤΙΚΗΣ, Τ.Κ. 19018</t>
  </si>
  <si>
    <t>mail@2lyk-irakl.ira.sch.gr</t>
  </si>
  <si>
    <t>mail@4lyk-irakl.ira.sch.gr</t>
  </si>
  <si>
    <t>mail@5lyk-irakl.ira.sch.gr</t>
  </si>
  <si>
    <t>mail@8lyk-irakl.ira.sch.gr</t>
  </si>
  <si>
    <t>2ο ΓΕ.Λ. ΗΡΑΚΛΕΙΟΥ</t>
  </si>
  <si>
    <t>4ο ΓΕ.Λ. ΗΡΑΚΛΕΙΟΥ</t>
  </si>
  <si>
    <t>5ο ΓΕ.Λ. ΗΡΑΚΛΕΙΟΥ</t>
  </si>
  <si>
    <t>8ο ΓΕ.Λ. ΗΡΑΚΛΕΙΟΥ</t>
  </si>
  <si>
    <t>mail@2lyk-kater.pie.sch.gr</t>
  </si>
  <si>
    <t>2ο ΓΕ.Λ ΕΔΕΣΣΑΣ</t>
  </si>
  <si>
    <t>mail@2lyk-edess.pel.sch.gr</t>
  </si>
  <si>
    <t>ΜΟΥΣΙΚΟ ΣΧΟΛΕΙΟ ΘΕΣΣΑΛΟΝΙΚΗΣ</t>
  </si>
  <si>
    <t>mail@gym-mous-thess.thess.sch.gr</t>
  </si>
  <si>
    <t>18ο ΓΕ.Λ.   ΘΕΣΣΑΛΟΝΙΚΗΣ</t>
  </si>
  <si>
    <t>mail@18lyk-thess.thess.sch.gr</t>
  </si>
  <si>
    <t>27ο ΓΕ.Λ. ΘΕΣΣΑΛΟΝΙΚΗΣ</t>
  </si>
  <si>
    <t>mail@27lyk-thess.thess.sch.gr</t>
  </si>
  <si>
    <t>12ο ΓΕ.Λ. ΘΕΣΣΑΛΟΝΙΚΗΣ</t>
  </si>
  <si>
    <t>mail@12lyk-thess.thess.sch.gr</t>
  </si>
  <si>
    <t>4ο ΓΕ.Λ. ΚΑΛΑΜΑΡΙΑΣ</t>
  </si>
  <si>
    <t>mail@4lyk-kalam.thess.sch.gr</t>
  </si>
  <si>
    <t>1ο ΕΠΑ.Λ. ΚΑΛΑΜΑΡΙΑΣ</t>
  </si>
  <si>
    <t>1epal-kalam@sch.gr</t>
  </si>
  <si>
    <t>23ο ΓΕ.Λ. ΘΕΣΣΑΛΟΝΙΚΗΣ</t>
  </si>
  <si>
    <t>mail@23lyk-thess.thess.sch.gr</t>
  </si>
  <si>
    <t>mail@1lyk-stavroup.thess.sch.gr</t>
  </si>
  <si>
    <t>mail@2lyk-neapol.thess.sch.gr</t>
  </si>
  <si>
    <t xml:space="preserve">mail@2lyk-sykeon.thess.sch.gr </t>
  </si>
  <si>
    <t>mail@2epal-stavroup.thess.sch.gr</t>
  </si>
  <si>
    <t>2ο ΓΕ.Λ. ΣΕΡΡΩΝ</t>
  </si>
  <si>
    <t>ΚΙΛΚΙΣ 9, ΣΕΡΡΕΣ, Τ.Κ. 62125</t>
  </si>
  <si>
    <t>mail@2lyk-serron.ser.sch.gr</t>
  </si>
  <si>
    <t>2ο ΕΠΑ.Λ. ΣΤΑΥΡΟΥΠΟΛΗΣ</t>
  </si>
  <si>
    <t>1ο ΓΕ.Λ. ΣΤΑΥΡΟΥΠΟΛΗΣ</t>
  </si>
  <si>
    <t>2ο ΓΕ.Λ. ΝΕΑΠΟΛΗΣ</t>
  </si>
  <si>
    <t>mail@1epal-athin.att.sch.gr</t>
  </si>
  <si>
    <t>mail@5lyk-ilioup.att.sch.gr</t>
  </si>
  <si>
    <t>mail@8lyk-athin.att.sch.gr</t>
  </si>
  <si>
    <t>mail@26lyk-athin.att.sch.gr</t>
  </si>
  <si>
    <t>mail@1lyk-kaisar.att.sch.gr</t>
  </si>
  <si>
    <t>8ο ΓΕ.Λ. ΑΘΗΝΩΝ</t>
  </si>
  <si>
    <t>1ο ΕΠΑ.Λ. ΑΘΗΝΩΝ</t>
  </si>
  <si>
    <t>2o ΓΕ.Λ. ΚΑΤΕΡΙΝΗΣ</t>
  </si>
  <si>
    <t>3ο ΓΥΜΝΑΣΙΟ ΓΕΡΑΚΑ</t>
  </si>
  <si>
    <t>mail@3gym-gerak.att.sch.gr</t>
  </si>
  <si>
    <t>mail@6lyk-laris.lar.sch.gr</t>
  </si>
  <si>
    <t>mail@5Iyk-laris.lar.sch.gr</t>
  </si>
  <si>
    <t>mail@1lyk-volou.mag.sch.gr</t>
  </si>
  <si>
    <t>mail@3lyk-trikal.tri.sch.gr</t>
  </si>
  <si>
    <t>4lykrodo@sch.gr</t>
  </si>
  <si>
    <t>1ο ΓΕ.Λ. ΚΩ "ΙΠΠΟΚΡΑΤΕΙΟ"</t>
  </si>
  <si>
    <t>ΙΠΠΟΚΡΑΤΟΥΣ 36, ΚΩΣ, Τ.Κ. 85300</t>
  </si>
  <si>
    <t>mail@1lyk-ko.dod.sch.gr</t>
  </si>
  <si>
    <t>1ο ΓΕ.Λ ΚΑΛΥΜΝΟΥ</t>
  </si>
  <si>
    <t>ΕΝΟΡΙΑ ΑΝΑΣΤΑΣΕΩΣ KΑΛΥΜΝΟΥ, Τ.Κ. 85200</t>
  </si>
  <si>
    <t>mail@1lyk-kalymn.dod.sch.gr</t>
  </si>
  <si>
    <t>1ο ΓΕ.Λ. ΚΑΙΣΑΡΙΑΝΗΣ "ΜΑΡΙΟΣ ΧΑΚΚΑΣ"</t>
  </si>
  <si>
    <t>26ο ΠΕΙΡΑΜΑΤΙΚΟ ΓΕ.Λ. ΑΘΗΝΩΝ "ΜΑΡΑΣΛΕΙΟ"</t>
  </si>
  <si>
    <t>5ο ΓΕ.Λ. ΗΛΙΟΥΠΟΛΗΣ "ΕΥΑΓΓΕΛΟΣ ΠΑΠΑΝΟΥΤΣΟΣ"</t>
  </si>
  <si>
    <t>1ο ΓΕ.Λ. ΑΙΓΑΛΕΩ</t>
  </si>
  <si>
    <t xml:space="preserve">ΠΑΠΑΝΙΚΟΛΗ 14, ΑΙΓΑΛΕΩ, Τ.Κ. 12242  </t>
  </si>
  <si>
    <t>mail@1lyk-aigal.att.sch.gr</t>
  </si>
  <si>
    <t>ΑΝΑΤ. ΡΩΜΥΛΙΑΣ &amp; ΘΕΣΣΑΛΙΑΣ,  ΠΕΤΡΟΥΠΟΛΗ, Τ.Κ. 13231</t>
  </si>
  <si>
    <t>mail@1lyk-petroup.att.sch.gr</t>
  </si>
  <si>
    <t>mail@7lyk-kallith.att.sch.gr</t>
  </si>
  <si>
    <t>ΠΟΛΕΜΙΣΤΩΝ 15, ΑΡΓΥΡΟΥΠΟΛΗ, Τ.Κ. 16452</t>
  </si>
  <si>
    <t>mail@1lyk-argyr.att.sch.gr</t>
  </si>
  <si>
    <t>7ο ΓΕ.Λ. ΚΑΛΛΙΘΕΑΣ</t>
  </si>
  <si>
    <t>mail@2lyk-p-falir.att.sch.gr</t>
  </si>
  <si>
    <t>mail@1lyk-patras.ach.sch.gr</t>
  </si>
  <si>
    <t>mail@3lyk-patras.ach.sch.gr</t>
  </si>
  <si>
    <t>6ο ΓΥΜΝΑΣΙΟ ΠΑΤΡΑΣ</t>
  </si>
  <si>
    <t>mail@6gym-patras.ach.sch.gr</t>
  </si>
  <si>
    <t>1ο ΓΕ.Λ. ΠΑΤΡΑΣ</t>
  </si>
  <si>
    <t>3ο ΓΕ.Λ. ΠΑΤΡΑΣ</t>
  </si>
  <si>
    <t>mail@4lyk-kalam.mes.sch.gr</t>
  </si>
  <si>
    <t>4ο ΓΕ.Λ. ΚΑΛΑΜΑΤΑΣ</t>
  </si>
  <si>
    <t>ΚΑΛΑΜΑΤΑΣ 70, ΤΡΙΠΟΛΗ, Τ.Κ. 22131</t>
  </si>
  <si>
    <t>mail@2lyk-ioann.ioa.sch.gr</t>
  </si>
  <si>
    <t>5ο ΓΕ.Λ. ΙΩΑΝΝΙΝΩΝ</t>
  </si>
  <si>
    <t>mail@5lyk-ioann.ioa.sch.gr</t>
  </si>
  <si>
    <t>mail@4lyk-ioann.ioa.sch.gr</t>
  </si>
  <si>
    <t>2ο ΓΕ.Λ. ΠΡΕΒΕΖΑΣ</t>
  </si>
  <si>
    <t>mail@2lyk-prevez.pre.sch.gr</t>
  </si>
  <si>
    <t>2ο ΓΕ.Λ. ΙΩΑΝΝΙΝΩΝ "ΓΕΩΡΓΙΟΣ ΣΤΑΥΡΟΥ"</t>
  </si>
  <si>
    <t>ΓΕΩΡΓΙΟΥ ΠΑΠΑΝΔΡΕΟΥ 4-6, ΙΩΑΝΝΙΝΑ, Τ.Κ. 45444</t>
  </si>
  <si>
    <t>ΟΓΔΟΗΣ ΜΕΡΑΡΧΙΑΣ 3, ΙΩΑΝΝΙΝΑ, Τ.Κ. 45445</t>
  </si>
  <si>
    <t>ΔΩΔΩΝΗΣ 6, ΙΩΑΝΝΙΝΑ, Τ.Κ. 45332</t>
  </si>
  <si>
    <t>ΑΓΙΟΣ ΙΩΑΝΝΗΣ ΡΗΓΑΝΑΣ, ΑΓΡΙΝΙΟ, Τ.Κ. 30132</t>
  </si>
  <si>
    <t>ΑΓΙΟΥ ΙΩΑΝΝΟΥ ΠΡΑΤΣΙΚΑ 2, ΠΑΤΡΑ, Τ.Κ. 26333</t>
  </si>
  <si>
    <t>ΑΡΤΕΜΙΔΟΣ, ΚΑΛΑΜΑΤΑ, Τ.Κ. 24100</t>
  </si>
  <si>
    <t>ΑΝΘΟΥΠΟΛΗ, ΠΑΤΡΑ, Τ.Κ. 26443</t>
  </si>
  <si>
    <t>ΕΛΛΗΝΟΣ ΣΤΡΑΤΙΩΤΟΥ ΚΑΙ ΑΓΙΑΣ ΣΟΦΙΑΣ, ΠΑΤΡΑ, Τ.Κ. 26223</t>
  </si>
  <si>
    <t>4ο ΓΕ.Λ. ΙΩΑΝΝΙΝΩΝ "ΑΚΑΔΗΜΙΑ"</t>
  </si>
  <si>
    <t>mail@1lyk-kerkyr.ker.sch.gr</t>
  </si>
  <si>
    <t>1ο ΓΕ.Λ. ΚΕΡΚΥΡΑΣ</t>
  </si>
  <si>
    <t>ΣΠΥΡΟΥ ΞΥΝΔΑ 4, ΚΕΡΚΥΡΑ, Τ.Κ.49100</t>
  </si>
  <si>
    <t>1ο ΕΠΑ.Λ. ΚΑΒΑΛΑΣ</t>
  </si>
  <si>
    <t>mail@1epal-kaval.kav.sch.gr</t>
  </si>
  <si>
    <t>mail@1lyk-komot.rod.sch.gr</t>
  </si>
  <si>
    <t>mail@2lyk-alexandr.evr.sch.gr</t>
  </si>
  <si>
    <t>ΣΑΜΟΥ 2, ΠΕΡΙΓΙΑΛΙ ΚΑΒΑΛΑΣ, Τ.Κ. 65201</t>
  </si>
  <si>
    <t>1ο ΓΕ.Λ. ΚΟΜΟΤΗΝΗΣ</t>
  </si>
  <si>
    <t>2ο ΓΕ.Λ. ΑΛΕΞ/ΠΟΛΗΣ</t>
  </si>
  <si>
    <t>ΔΗΜΟΚΡΙΤΟΥ 6Α, ΑΛΕΞΑΝΔΡΟΥΠΟΛΗ, Τ.Κ. 68133</t>
  </si>
  <si>
    <t>ΑΧΙΛΛΕΩΣ 37-41 &amp; ΜΥΛΛΕΡΟΥ, ΑΘΗΝΑ, Τ.Κ. 10436</t>
  </si>
  <si>
    <t>ΒΟΥΛΙΑΓΜΕΝΗΣ 525 (ΕΙΣΟΔΟΣ ΑΠΌ ΑΛ. ΠΑΠΑΝΑΣΤΑΣΙΟΥ 12), ΗΛΙΟΥΠΟΛΗ, Τ.Κ. 16341</t>
  </si>
  <si>
    <t>ΝΙΚΟΠΟΛΕΩΣ 33, ΑΘΗΝΑ, Τ.Κ. 11253</t>
  </si>
  <si>
    <t>ΜΑΡΑΣΛΗ 8-10 &amp; ΣΟΥΗΔΙΑΣ, ΑΘΗΝΑ, Τ.Κ. 10676</t>
  </si>
  <si>
    <t>ΗΡΩΣ ΚΩΝΣΤΑΝΤΟΠΟΥΛΟΥ 13Β, ΚΑΙΣΑΡΙΑΝΗ, Τ.Κ. 16121</t>
  </si>
  <si>
    <t>1ο ΓΕ.Λ. ΠΕΤΡΟΥΠΟΛΗΣ</t>
  </si>
  <si>
    <t xml:space="preserve">ΚΟΛΟΚΟΤΡΩΝΗ 6, ΠΕΙΡΑΙΑΣ, Τ.Κ. 18531 </t>
  </si>
  <si>
    <t xml:space="preserve">ΕΠΟΝΙΤΩΝ 21, ΠΕΙΡΑΙΑΣ, Τ.Κ. 18547 </t>
  </si>
  <si>
    <t xml:space="preserve">ΜΙΧ. ΜΠΟΝΗ Α/Α, ΡΟΔΟΣ, Τ.Κ. 85133 </t>
  </si>
  <si>
    <t>4ο ΓΕ.Λ. ΡΟΔΟΥ</t>
  </si>
  <si>
    <t>2610322190, 2610316875</t>
  </si>
  <si>
    <t>ΑΜΥΝΤΑ 9, ΠΡΕΒΕΖΑ, Τ.Κ. 48100</t>
  </si>
  <si>
    <t>4ο ΓΕ.Λ. ΧΑΛΚΙΔΑΣ</t>
  </si>
  <si>
    <t>ΜΟΝΗΣ ΕΡΙΩΝ-ΠΕΙΡΑΪΚΗ ΠΑΤΡΑΪΚΗ, ΧΑΛΚΙΔΑ, Τ.Κ. 34132</t>
  </si>
  <si>
    <t>3o ΓΕ.Λ. ΛΑΜΙΑΣ "ΜΟΥΣΤΑΚΕΙΟ ΛΥΚΕΙΟ"</t>
  </si>
  <si>
    <t>ΣΠΥΡΟΥ ΜΟΥΣΤΑΚΛΗ 6 - ΑΦΑΝΟΣ, ΛΑΜΙΑ, Τ.Κ. 35131</t>
  </si>
  <si>
    <t>6ο ΓΕ.Λ. ΛΑΡΙΣΑΣ</t>
  </si>
  <si>
    <t>1ης ΜΕΡΑΡΧΙΑΣ &amp; ΚΑΡΑΟΛΗ-ΔΗΜΗΤΡΙΟΥ, ΛΑΡΙΣΑ, Τ.Κ. 41334</t>
  </si>
  <si>
    <t>5ο ΓΕ.Λ. ΛΑΡΙΣΑΣ</t>
  </si>
  <si>
    <t>ΙΟΥΣΤΙΝΙΑΝΟΥ ΚΑΙ ΚΟΜΝΗΝΩΝ, ΛΑΡΙΣΑ, Τ.Κ. 41223</t>
  </si>
  <si>
    <t xml:space="preserve">1ο ΓΕ.Λ. ΒΟΛΟΥ </t>
  </si>
  <si>
    <t>ΚΥΠΡΟΥ 48, ΒΟΛΟΣ, Τ.Κ. 38221</t>
  </si>
  <si>
    <t>3ο ΓΕ.Λ. ΤΡΙΚΑΛΩΝ "ΟΔΥΣΣΕΑΣ ΕΛΥΤΗΣ"</t>
  </si>
  <si>
    <t>ΜΕΤΕΩΡΩΝ 57, ΤΡΙΚΑΛΑ, Τ.Κ. 42131</t>
  </si>
  <si>
    <t>ΠΑΝΤΕΛΗ ΧΟΡΝ 1, ΚΟΖΑΝΗ, Τ.Κ. 50131</t>
  </si>
  <si>
    <t xml:space="preserve">ΠΕΡΙΟΧΗ ΑΓΙΑΣ ΠΑΡΑΣΚΕΥΗΣ, Τ.Κ. 53100 </t>
  </si>
  <si>
    <t>ΗΠΕΊΡΟΥ 10, ΚΑΤΕΡΙΝΗ, Τ.Κ. 601 32</t>
  </si>
  <si>
    <t>ΜΕΛΙΝΑΣ ΜΕΡΚΟΥΡΗ 18, ΕΔΕΣΣΑ, Τ.Κ 58200</t>
  </si>
  <si>
    <t>ΠΑΠΑΦΗ 130Α, ΘΕΣΣΑΛΟΝΙΚΗ, Τ.Κ. 54453</t>
  </si>
  <si>
    <t>ΚΛΕΑΝΘΟΥΣ 59, ΘΕΣΣΑΛΟΝΙΚΗ, Τ.Κ. 54453</t>
  </si>
  <si>
    <t>ΑΛ. ΣΠΑΝΟΥ 2, ΘΕΣΣΑΛΟΝΙΚΗ, Τ.Κ. 54352</t>
  </si>
  <si>
    <t>ΠΡΟΕΚΤΑΣΗ ΕΓΝΑΤΙΑΣ 118, ΠΥΛΑΙΑ, Τ.Κ. 55535</t>
  </si>
  <si>
    <t>Μ. ΑΛΕΞΑΝΔΡΟΥ - ΑΝ. ΘΡΑΚΗΣ, ΚΑΛΑΜΑΡΙΑ, Τ.Κ. 55134</t>
  </si>
  <si>
    <t>ΚΑΡΑΜΑΝΛΗ - ΜΑΚΕΔΟΝΙΑΣ, ΚΑΛΑΜΑΡΙΑ, Τ.Κ. 55134</t>
  </si>
  <si>
    <t>ΚΑΣΣΑΝΔΡΟΥ 17-19, ΘΕΣΣΑΛΟΝΙΚΗ, Τ.Κ. 54632</t>
  </si>
  <si>
    <t>ΠΕΣΟΝΤΩΝ ΗΡΩΩΝ 2, ΣΤΑΥΡΟΥΠΟΛΗ, Τ.Κ.56430</t>
  </si>
  <si>
    <t>ΠΡΩΗΝ ΣΤΡΑΤΟΠΕΔΟ ΣΤΡΕΜΠΕΝΙΩΤΗ, ΝΕΑΠΟΛΗ, Τ.Κ. 56728</t>
  </si>
  <si>
    <t>2ο ΓΕ.Λ. ΣΥΚΕΩΝ</t>
  </si>
  <si>
    <t>ΣΠΑΡΤΑΚΟΥ 24, ΣΥΚΙΕΣ, Τ.Κ. 56625</t>
  </si>
  <si>
    <t>ΑΚΡΙΤΩΝ &amp; ΘΡΑΚΗΣ 4, ΣΤΑΥΡΟΥΠΟΛΗ, Τ.Κ. 56430</t>
  </si>
  <si>
    <t>ΦΙΛΙΠΠΟΥΠΟΛΕΩΣ 45, ΗΡΑΚΛΕΙΟ, Τ.Κ. 71305</t>
  </si>
  <si>
    <t>Λ. ΣΚΕΠΕΤΖΗ 31, ΗΡΑΚΛΕΙΟ, Τ.Κ. 71307</t>
  </si>
  <si>
    <t xml:space="preserve"> Γ. ΞΗΡΟΥΔΑΚΗ 17, ΗΡΑΚΛΕΙΟ, Τ.Κ. 71409</t>
  </si>
  <si>
    <t>ΓΕΩΡΓΙΟΥ ΠΑΠΑΝΔΡΕΟΥ &amp; Μ. ΑΝΔΡΟΝΙΚΟΥ, ΚΟΜΟΤΗΝΗ, Τ.Κ. 69100</t>
  </si>
  <si>
    <t>ΚΕΑΣ ΚΑΙ ΣΚΙΑΘΟΥ 1 , ΓΕΡΑΚΑΣ Τ.Κ.15344</t>
  </si>
  <si>
    <t>264123467, 264128100</t>
  </si>
  <si>
    <t>ΡΟΥΜΕΛΗΣ, ΛΙΒΑΔΕΙΑ, Τ.Κ. 32131</t>
  </si>
  <si>
    <t>Ι. ΚΟΝΔΥΛΑΚΗ 32, ΗΡΑΚΛΕΙΟ, Τ.Κ. 71305</t>
  </si>
  <si>
    <t>2261020017, 2261029387</t>
  </si>
  <si>
    <t>2531022527, 2531031318</t>
  </si>
  <si>
    <t>2109833993-2109824360</t>
  </si>
  <si>
    <t xml:space="preserve">2o ΓΕ.Λ. ΠΑΛΑΙΟΥ ΦΑΛΗΡΟΥ </t>
  </si>
  <si>
    <t>ΤΕΡΨΙΘΕΑΣ 35, ΠΑΛΑΙΟ ΦΑΛΗΡΟ, Τ.Κ. 17563</t>
  </si>
  <si>
    <t xml:space="preserve">1ο ΓΕ.Λ. ΑΡΓΥΡΟΥΠΟΛΗΣ </t>
  </si>
  <si>
    <t>ΔΟΪΡΑΝΗΣ 86,  ΚΑΛΛΙΘΕΑ, Τ.Κ. 17672</t>
  </si>
  <si>
    <r>
      <t xml:space="preserve">Β (Α - Μ) </t>
    </r>
    <r>
      <rPr>
        <vertAlign val="superscript"/>
        <sz val="11"/>
        <color theme="1"/>
        <rFont val="Calibri"/>
        <family val="2"/>
        <charset val="161"/>
        <scheme val="minor"/>
      </rPr>
      <t>*</t>
    </r>
  </si>
  <si>
    <r>
      <t xml:space="preserve">Β (Ν - Ω) </t>
    </r>
    <r>
      <rPr>
        <vertAlign val="superscript"/>
        <sz val="11"/>
        <color theme="1"/>
        <rFont val="Calibri"/>
        <family val="2"/>
        <charset val="161"/>
        <scheme val="minor"/>
      </rPr>
      <t>*</t>
    </r>
  </si>
  <si>
    <t>ΟΝΟΜΑΤΕΠΩΝΥΜΟ ΕΠΟΠΤΗ</t>
  </si>
  <si>
    <t>ΤΗΛΕΦΩΝΟ ΕΠΟΠΤΗ</t>
  </si>
  <si>
    <t>ΟΝΟΜΑΤΕΠΩΝΥΜΟ ΠΡΟΕΔΡΟΥ ΕΞΕΤΑΣΤΙΚΟΥ ΚΕΝΤΡΟΥ</t>
  </si>
  <si>
    <t>ΤΗΛΕΦΩΝΟ ΠΡΟΕΔΡΟΥ ΕΞΕΤΑΣΤΙΚΟΥ ΚΕΝΤΡΟΥ</t>
  </si>
  <si>
    <t>ΥΠΗΡΕΣΙΑΚΟ E-MAIL ΠΡΟΕΔΡΟΥ ΕΞΕΤΑΣΤΙΚΟΥ ΚΕΝΤΡΟΥ</t>
  </si>
  <si>
    <t>ΟΝΟΜΑΤΕΠΩΝΥΜΟ ΧΕΙΡΙΣΤΗ ΣΥΣΤΗΜΑΤΟΣ ΑΣΦΑΛΟΥΣ ΛΗΨΗΣ ΘΕΜΑΤΩΝ ΕΞΕΤΑΣΤΙΚΟΥ ΚΕΝΤΡΟΥ</t>
  </si>
  <si>
    <t>ΤΗΛΕΦΩΝΟ ΧΕΙΡΙΣΤΗ ΣΥΣΤΗΜΑΤΟΣ ΑΣΦΑΛΟΥΣ ΛΗΨΗΣ ΘΕΜΑΤΩΝ ΕΞΕΤΑΣΤΙΚΟΥ ΚΕΝΤΡΟΥ</t>
  </si>
  <si>
    <t>319Γ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</si>
</sst>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sz val="9"/>
      <color indexed="81"/>
      <name val="Tahoma"/>
      <family val="2"/>
      <charset val="161"/>
    </font>
    <font>
      <sz val="9"/>
      <color indexed="81"/>
      <name val="Arial"/>
      <family val="2"/>
      <charset val="161"/>
    </font>
    <font>
      <b/>
      <sz val="8"/>
      <name val="Calibri"/>
      <family val="2"/>
      <charset val="161"/>
      <scheme val="minor"/>
    </font>
    <font>
      <b/>
      <sz val="8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0"/>
      <name val="Calibri"/>
      <family val="2"/>
      <charset val="161"/>
    </font>
    <font>
      <u/>
      <sz val="8"/>
      <name val="Calibri"/>
      <family val="2"/>
      <charset val="161"/>
      <scheme val="minor"/>
    </font>
    <font>
      <sz val="8"/>
      <name val="Calibri"/>
      <family val="2"/>
      <charset val="161"/>
    </font>
    <font>
      <sz val="8"/>
      <name val="Symbol"/>
      <family val="1"/>
      <charset val="2"/>
    </font>
    <font>
      <sz val="8"/>
      <color theme="1"/>
      <name val="Calibri"/>
      <family val="2"/>
      <charset val="161"/>
    </font>
    <font>
      <u/>
      <sz val="7"/>
      <color theme="4" tint="-0.249977111117893"/>
      <name val="Calibri"/>
      <family val="2"/>
      <charset val="161"/>
      <scheme val="minor"/>
    </font>
    <font>
      <sz val="8"/>
      <color theme="0"/>
      <name val="Calibri"/>
      <family val="2"/>
      <charset val="161"/>
      <scheme val="minor"/>
    </font>
    <font>
      <u/>
      <sz val="7"/>
      <color theme="0"/>
      <name val="Calibri"/>
      <family val="2"/>
      <charset val="161"/>
      <scheme val="minor"/>
    </font>
    <font>
      <u/>
      <sz val="7"/>
      <name val="Calibri"/>
      <family val="2"/>
      <charset val="161"/>
      <scheme val="minor"/>
    </font>
    <font>
      <u/>
      <sz val="8"/>
      <color theme="4" tint="-0.249977111117893"/>
      <name val="Calibri"/>
      <family val="2"/>
      <charset val="161"/>
      <scheme val="minor"/>
    </font>
    <font>
      <u/>
      <sz val="8"/>
      <color theme="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0" tint="-0.499984740745262"/>
      </bottom>
      <diagonal/>
    </border>
    <border>
      <left/>
      <right/>
      <top style="double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double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/>
      <right/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/>
      <diagonal/>
    </border>
    <border>
      <left/>
      <right style="thin">
        <color theme="4" tint="-0.24994659260841701"/>
      </right>
      <top style="thin">
        <color theme="0" tint="-0.34998626667073579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34998626667073579"/>
      </bottom>
      <diagonal/>
    </border>
    <border>
      <left/>
      <right style="thin">
        <color theme="4" tint="-0.24994659260841701"/>
      </right>
      <top/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0" tint="-0.499984740745262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4" tint="-0.2499465926084170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4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/>
      <right style="thick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rgb="FF2F75B5"/>
      </right>
      <top style="double">
        <color theme="4" tint="-0.24994659260841701"/>
      </top>
      <bottom style="thick">
        <color theme="4" tint="-0.24994659260841701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80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49" fontId="8" fillId="4" borderId="5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49" fontId="9" fillId="4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textRotation="90" wrapText="1"/>
      <protection locked="0"/>
    </xf>
    <xf numFmtId="0" fontId="8" fillId="4" borderId="6" xfId="0" applyFont="1" applyFill="1" applyBorder="1" applyAlignment="1" applyProtection="1">
      <alignment horizontal="center" vertical="center" textRotation="90" wrapText="1"/>
      <protection locked="0"/>
    </xf>
    <xf numFmtId="0" fontId="9" fillId="4" borderId="6" xfId="1" applyFont="1" applyFill="1" applyBorder="1" applyAlignment="1" applyProtection="1">
      <alignment horizontal="center" textRotation="90" wrapText="1"/>
      <protection locked="0"/>
    </xf>
    <xf numFmtId="0" fontId="9" fillId="4" borderId="30" xfId="1" applyFont="1" applyFill="1" applyBorder="1" applyAlignment="1" applyProtection="1">
      <alignment horizontal="center" textRotation="90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left" vertical="center" wrapText="1"/>
      <protection locked="0"/>
    </xf>
    <xf numFmtId="1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protection locked="0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right"/>
      <protection locked="0"/>
    </xf>
    <xf numFmtId="0" fontId="8" fillId="3" borderId="38" xfId="0" applyFont="1" applyFill="1" applyBorder="1" applyAlignment="1" applyProtection="1">
      <alignment horizontal="right"/>
      <protection locked="0"/>
    </xf>
    <xf numFmtId="0" fontId="11" fillId="0" borderId="17" xfId="0" applyFont="1" applyFill="1" applyBorder="1" applyAlignment="1" applyProtection="1">
      <alignment horizontal="right"/>
      <protection locked="0"/>
    </xf>
    <xf numFmtId="0" fontId="11" fillId="0" borderId="33" xfId="0" quotePrefix="1" applyFon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protection locked="0"/>
    </xf>
    <xf numFmtId="1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protection locked="0"/>
    </xf>
    <xf numFmtId="0" fontId="8" fillId="3" borderId="37" xfId="0" applyFont="1" applyFill="1" applyBorder="1" applyAlignment="1" applyProtection="1">
      <alignment horizontal="right"/>
      <protection locked="0"/>
    </xf>
    <xf numFmtId="0" fontId="11" fillId="0" borderId="33" xfId="0" applyFont="1" applyFill="1" applyBorder="1" applyAlignment="1" applyProtection="1">
      <alignment horizontal="right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right"/>
      <protection locked="0"/>
    </xf>
    <xf numFmtId="0" fontId="11" fillId="0" borderId="13" xfId="0" applyFont="1" applyFill="1" applyBorder="1" applyAlignment="1" applyProtection="1">
      <alignment horizontal="right"/>
      <protection locked="0"/>
    </xf>
    <xf numFmtId="0" fontId="11" fillId="0" borderId="31" xfId="0" quotePrefix="1" applyFont="1" applyFill="1" applyBorder="1" applyAlignment="1" applyProtection="1">
      <alignment horizontal="right"/>
      <protection locked="0"/>
    </xf>
    <xf numFmtId="0" fontId="11" fillId="0" borderId="31" xfId="0" applyFont="1" applyFill="1" applyBorder="1" applyAlignment="1" applyProtection="1">
      <alignment horizontal="right"/>
      <protection locked="0"/>
    </xf>
    <xf numFmtId="0" fontId="11" fillId="0" borderId="19" xfId="0" applyFont="1" applyFill="1" applyBorder="1" applyAlignment="1" applyProtection="1">
      <protection locked="0"/>
    </xf>
    <xf numFmtId="0" fontId="11" fillId="0" borderId="37" xfId="0" applyFont="1" applyFill="1" applyBorder="1" applyAlignment="1" applyProtection="1">
      <protection locked="0"/>
    </xf>
    <xf numFmtId="0" fontId="15" fillId="3" borderId="11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right"/>
    </xf>
    <xf numFmtId="0" fontId="8" fillId="3" borderId="37" xfId="0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right"/>
    </xf>
    <xf numFmtId="0" fontId="11" fillId="0" borderId="31" xfId="0" quotePrefix="1" applyFont="1" applyFill="1" applyBorder="1" applyAlignment="1" applyProtection="1">
      <alignment horizontal="right"/>
    </xf>
    <xf numFmtId="0" fontId="11" fillId="0" borderId="31" xfId="0" applyFont="1" applyFill="1" applyBorder="1" applyAlignment="1" applyProtection="1">
      <alignment horizontal="right"/>
    </xf>
    <xf numFmtId="1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protection locked="0"/>
    </xf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right"/>
    </xf>
    <xf numFmtId="0" fontId="8" fillId="3" borderId="50" xfId="0" applyFont="1" applyFill="1" applyBorder="1" applyAlignment="1" applyProtection="1">
      <alignment horizontal="right"/>
    </xf>
    <xf numFmtId="0" fontId="11" fillId="0" borderId="19" xfId="0" applyFont="1" applyFill="1" applyBorder="1" applyAlignment="1" applyProtection="1">
      <alignment horizontal="right"/>
    </xf>
    <xf numFmtId="0" fontId="11" fillId="0" borderId="36" xfId="0" quotePrefix="1" applyFont="1" applyFill="1" applyBorder="1" applyAlignment="1" applyProtection="1">
      <alignment horizontal="right"/>
    </xf>
    <xf numFmtId="2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 applyProtection="1">
      <alignment horizontal="right" wrapText="1"/>
      <protection locked="0"/>
    </xf>
    <xf numFmtId="0" fontId="11" fillId="0" borderId="9" xfId="0" applyFont="1" applyFill="1" applyBorder="1" applyAlignment="1" applyProtection="1">
      <alignment horizontal="right" wrapText="1"/>
      <protection locked="0"/>
    </xf>
    <xf numFmtId="0" fontId="11" fillId="0" borderId="34" xfId="0" applyFont="1" applyFill="1" applyBorder="1" applyAlignment="1" applyProtection="1">
      <alignment horizontal="right" wrapText="1"/>
      <protection locked="0"/>
    </xf>
    <xf numFmtId="2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right" wrapText="1"/>
      <protection locked="0"/>
    </xf>
    <xf numFmtId="0" fontId="8" fillId="3" borderId="37" xfId="0" applyFont="1" applyFill="1" applyBorder="1" applyAlignment="1" applyProtection="1">
      <alignment horizontal="right" wrapText="1"/>
      <protection locked="0"/>
    </xf>
    <xf numFmtId="0" fontId="11" fillId="0" borderId="13" xfId="0" applyFont="1" applyFill="1" applyBorder="1" applyAlignment="1" applyProtection="1">
      <alignment horizontal="right" wrapText="1"/>
      <protection locked="0"/>
    </xf>
    <xf numFmtId="0" fontId="11" fillId="0" borderId="31" xfId="0" applyFont="1" applyFill="1" applyBorder="1" applyAlignment="1" applyProtection="1">
      <alignment horizontal="right" wrapText="1"/>
      <protection locked="0"/>
    </xf>
    <xf numFmtId="2" fontId="9" fillId="3" borderId="8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0" xfId="0" applyFont="1" applyBorder="1" applyAlignment="1" applyProtection="1"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1" fillId="0" borderId="90" xfId="0" applyFont="1" applyBorder="1" applyAlignment="1" applyProtection="1">
      <protection locked="0"/>
    </xf>
    <xf numFmtId="0" fontId="11" fillId="0" borderId="90" xfId="0" applyFont="1" applyBorder="1" applyAlignment="1" applyProtection="1">
      <alignment horizontal="center"/>
      <protection locked="0"/>
    </xf>
    <xf numFmtId="0" fontId="8" fillId="0" borderId="90" xfId="0" applyFont="1" applyFill="1" applyBorder="1" applyAlignment="1" applyProtection="1">
      <alignment horizontal="right" wrapText="1"/>
      <protection locked="0"/>
    </xf>
    <xf numFmtId="0" fontId="8" fillId="3" borderId="118" xfId="0" applyFont="1" applyFill="1" applyBorder="1" applyAlignment="1" applyProtection="1">
      <alignment horizontal="right" wrapText="1"/>
      <protection locked="0"/>
    </xf>
    <xf numFmtId="0" fontId="11" fillId="0" borderId="90" xfId="0" applyFont="1" applyFill="1" applyBorder="1" applyAlignment="1" applyProtection="1">
      <alignment horizontal="right" wrapText="1"/>
      <protection locked="0"/>
    </xf>
    <xf numFmtId="0" fontId="11" fillId="0" borderId="91" xfId="0" applyFont="1" applyFill="1" applyBorder="1" applyAlignment="1" applyProtection="1">
      <alignment horizontal="right" wrapText="1"/>
      <protection locked="0"/>
    </xf>
    <xf numFmtId="0" fontId="8" fillId="0" borderId="13" xfId="0" applyFont="1" applyFill="1" applyBorder="1" applyAlignment="1" applyProtection="1">
      <alignment horizontal="right" wrapText="1"/>
    </xf>
    <xf numFmtId="0" fontId="8" fillId="3" borderId="98" xfId="0" applyFont="1" applyFill="1" applyBorder="1" applyAlignment="1" applyProtection="1">
      <alignment horizontal="right" wrapText="1"/>
    </xf>
    <xf numFmtId="0" fontId="11" fillId="0" borderId="13" xfId="0" applyFont="1" applyFill="1" applyBorder="1" applyAlignment="1" applyProtection="1">
      <alignment horizontal="right" wrapText="1"/>
    </xf>
    <xf numFmtId="0" fontId="11" fillId="0" borderId="31" xfId="0" applyFont="1" applyFill="1" applyBorder="1" applyAlignment="1" applyProtection="1">
      <alignment horizontal="right" wrapText="1"/>
    </xf>
    <xf numFmtId="0" fontId="8" fillId="3" borderId="37" xfId="0" applyFont="1" applyFill="1" applyBorder="1" applyAlignment="1" applyProtection="1">
      <alignment horizontal="right" wrapText="1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2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right" wrapText="1"/>
    </xf>
    <xf numFmtId="0" fontId="8" fillId="3" borderId="118" xfId="0" applyFont="1" applyFill="1" applyBorder="1" applyAlignment="1" applyProtection="1">
      <alignment horizontal="right" wrapText="1"/>
    </xf>
    <xf numFmtId="0" fontId="11" fillId="0" borderId="19" xfId="0" applyFont="1" applyFill="1" applyBorder="1" applyAlignment="1" applyProtection="1">
      <alignment horizontal="right" wrapText="1"/>
    </xf>
    <xf numFmtId="2" fontId="9" fillId="3" borderId="9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4" xfId="0" applyFont="1" applyBorder="1" applyAlignment="1" applyProtection="1"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94" xfId="0" applyFont="1" applyBorder="1" applyAlignment="1" applyProtection="1">
      <protection locked="0"/>
    </xf>
    <xf numFmtId="0" fontId="11" fillId="0" borderId="94" xfId="0" applyFont="1" applyBorder="1" applyAlignment="1" applyProtection="1">
      <alignment horizontal="center"/>
      <protection locked="0"/>
    </xf>
    <xf numFmtId="0" fontId="8" fillId="0" borderId="94" xfId="0" applyFont="1" applyFill="1" applyBorder="1" applyAlignment="1" applyProtection="1">
      <alignment horizontal="right"/>
      <protection locked="0"/>
    </xf>
    <xf numFmtId="0" fontId="8" fillId="3" borderId="98" xfId="0" applyFont="1" applyFill="1" applyBorder="1" applyAlignment="1" applyProtection="1">
      <alignment horizontal="right"/>
      <protection locked="0"/>
    </xf>
    <xf numFmtId="0" fontId="11" fillId="0" borderId="94" xfId="0" applyFont="1" applyFill="1" applyBorder="1" applyAlignment="1" applyProtection="1">
      <alignment horizontal="right"/>
      <protection locked="0"/>
    </xf>
    <xf numFmtId="0" fontId="11" fillId="0" borderId="95" xfId="0" applyFont="1" applyFill="1" applyBorder="1" applyAlignment="1" applyProtection="1">
      <alignment horizontal="right"/>
      <protection locked="0"/>
    </xf>
    <xf numFmtId="0" fontId="8" fillId="0" borderId="19" xfId="0" applyFont="1" applyFill="1" applyBorder="1" applyAlignment="1" applyProtection="1">
      <alignment horizontal="right"/>
      <protection locked="0"/>
    </xf>
    <xf numFmtId="0" fontId="8" fillId="3" borderId="118" xfId="0" applyFont="1" applyFill="1" applyBorder="1" applyAlignment="1" applyProtection="1">
      <alignment horizontal="right"/>
      <protection locked="0"/>
    </xf>
    <xf numFmtId="0" fontId="11" fillId="0" borderId="19" xfId="0" applyFont="1" applyFill="1" applyBorder="1" applyAlignment="1" applyProtection="1">
      <alignment horizontal="right"/>
      <protection locked="0"/>
    </xf>
    <xf numFmtId="0" fontId="11" fillId="0" borderId="36" xfId="0" applyFont="1" applyFill="1" applyBorder="1" applyAlignment="1" applyProtection="1">
      <alignment horizontal="right"/>
      <protection locked="0"/>
    </xf>
    <xf numFmtId="0" fontId="8" fillId="3" borderId="50" xfId="0" applyFont="1" applyFill="1" applyBorder="1" applyAlignment="1" applyProtection="1">
      <alignment horizontal="right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right" wrapText="1"/>
      <protection locked="0"/>
    </xf>
    <xf numFmtId="0" fontId="12" fillId="0" borderId="34" xfId="0" applyFont="1" applyFill="1" applyBorder="1" applyAlignment="1" applyProtection="1">
      <alignment horizontal="right" wrapText="1"/>
      <protection locked="0"/>
    </xf>
    <xf numFmtId="0" fontId="12" fillId="0" borderId="13" xfId="0" applyFont="1" applyFill="1" applyBorder="1" applyAlignment="1" applyProtection="1">
      <alignment horizontal="right" wrapText="1"/>
      <protection locked="0"/>
    </xf>
    <xf numFmtId="0" fontId="12" fillId="0" borderId="31" xfId="0" applyFont="1" applyFill="1" applyBorder="1" applyAlignment="1" applyProtection="1">
      <alignment horizontal="right" wrapText="1"/>
      <protection locked="0"/>
    </xf>
    <xf numFmtId="0" fontId="12" fillId="0" borderId="59" xfId="0" applyFont="1" applyFill="1" applyBorder="1" applyAlignment="1" applyProtection="1">
      <alignment horizontal="left" wrapText="1"/>
      <protection locked="0"/>
    </xf>
    <xf numFmtId="0" fontId="12" fillId="0" borderId="90" xfId="0" applyFont="1" applyFill="1" applyBorder="1" applyAlignment="1" applyProtection="1">
      <alignment horizontal="right" wrapText="1"/>
      <protection locked="0"/>
    </xf>
    <xf numFmtId="0" fontId="12" fillId="0" borderId="91" xfId="0" applyFont="1" applyFill="1" applyBorder="1" applyAlignment="1" applyProtection="1">
      <alignment horizontal="right" wrapText="1"/>
      <protection locked="0"/>
    </xf>
    <xf numFmtId="2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right" wrapText="1"/>
      <protection locked="0"/>
    </xf>
    <xf numFmtId="0" fontId="8" fillId="3" borderId="98" xfId="0" applyFont="1" applyFill="1" applyBorder="1" applyAlignment="1" applyProtection="1">
      <alignment horizontal="right" wrapText="1"/>
      <protection locked="0"/>
    </xf>
    <xf numFmtId="0" fontId="12" fillId="0" borderId="17" xfId="0" applyFont="1" applyFill="1" applyBorder="1" applyAlignment="1" applyProtection="1">
      <alignment horizontal="right" wrapText="1"/>
      <protection locked="0"/>
    </xf>
    <xf numFmtId="0" fontId="12" fillId="0" borderId="33" xfId="0" applyFont="1" applyFill="1" applyBorder="1" applyAlignment="1" applyProtection="1">
      <alignment horizontal="right" wrapText="1"/>
      <protection locked="0"/>
    </xf>
    <xf numFmtId="0" fontId="8" fillId="0" borderId="19" xfId="0" applyFont="1" applyFill="1" applyBorder="1" applyAlignment="1" applyProtection="1">
      <alignment horizontal="right" wrapText="1"/>
      <protection locked="0"/>
    </xf>
    <xf numFmtId="0" fontId="12" fillId="0" borderId="19" xfId="0" applyFont="1" applyFill="1" applyBorder="1" applyAlignment="1" applyProtection="1">
      <alignment horizontal="right" wrapText="1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8" fillId="0" borderId="94" xfId="0" applyFont="1" applyFill="1" applyBorder="1" applyAlignment="1" applyProtection="1">
      <alignment horizontal="right" wrapText="1"/>
      <protection locked="0"/>
    </xf>
    <xf numFmtId="0" fontId="12" fillId="0" borderId="94" xfId="0" applyFont="1" applyFill="1" applyBorder="1" applyAlignment="1" applyProtection="1">
      <alignment horizontal="right" wrapText="1"/>
      <protection locked="0"/>
    </xf>
    <xf numFmtId="0" fontId="12" fillId="0" borderId="95" xfId="0" applyFont="1" applyFill="1" applyBorder="1" applyAlignment="1" applyProtection="1">
      <alignment horizontal="right" wrapText="1"/>
      <protection locked="0"/>
    </xf>
    <xf numFmtId="0" fontId="12" fillId="0" borderId="13" xfId="0" applyFont="1" applyFill="1" applyBorder="1" applyAlignment="1" applyProtection="1">
      <alignment horizontal="right" wrapText="1"/>
    </xf>
    <xf numFmtId="0" fontId="12" fillId="0" borderId="31" xfId="0" applyFont="1" applyFill="1" applyBorder="1" applyAlignment="1" applyProtection="1">
      <alignment horizontal="right" wrapText="1"/>
    </xf>
    <xf numFmtId="2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right" wrapText="1"/>
    </xf>
    <xf numFmtId="0" fontId="8" fillId="3" borderId="50" xfId="0" applyFont="1" applyFill="1" applyBorder="1" applyAlignment="1" applyProtection="1">
      <alignment horizontal="right" wrapText="1"/>
    </xf>
    <xf numFmtId="0" fontId="12" fillId="0" borderId="15" xfId="0" applyFont="1" applyFill="1" applyBorder="1" applyAlignment="1" applyProtection="1">
      <alignment horizontal="right" wrapText="1"/>
    </xf>
    <xf numFmtId="0" fontId="12" fillId="0" borderId="35" xfId="0" applyFont="1" applyFill="1" applyBorder="1" applyAlignment="1" applyProtection="1">
      <alignment horizontal="right" wrapText="1"/>
    </xf>
    <xf numFmtId="0" fontId="11" fillId="0" borderId="37" xfId="0" applyFont="1" applyBorder="1" applyAlignment="1" applyProtection="1">
      <protection locked="0"/>
    </xf>
    <xf numFmtId="0" fontId="11" fillId="0" borderId="37" xfId="0" applyFont="1" applyBorder="1" applyAlignment="1" applyProtection="1">
      <alignment horizontal="center"/>
      <protection locked="0"/>
    </xf>
    <xf numFmtId="0" fontId="8" fillId="0" borderId="37" xfId="0" applyFont="1" applyFill="1" applyBorder="1" applyAlignment="1" applyProtection="1">
      <alignment horizontal="right" wrapText="1"/>
      <protection locked="0"/>
    </xf>
    <xf numFmtId="0" fontId="12" fillId="0" borderId="37" xfId="0" applyFont="1" applyFill="1" applyBorder="1" applyAlignment="1" applyProtection="1">
      <alignment horizontal="right" wrapText="1"/>
      <protection locked="0"/>
    </xf>
    <xf numFmtId="0" fontId="12" fillId="0" borderId="57" xfId="0" applyFont="1" applyFill="1" applyBorder="1" applyAlignment="1" applyProtection="1">
      <alignment horizontal="right" wrapText="1"/>
      <protection locked="0"/>
    </xf>
    <xf numFmtId="0" fontId="12" fillId="0" borderId="19" xfId="0" applyFont="1" applyFill="1" applyBorder="1" applyAlignment="1" applyProtection="1">
      <alignment horizontal="right" wrapText="1"/>
    </xf>
    <xf numFmtId="0" fontId="12" fillId="0" borderId="36" xfId="0" applyFont="1" applyFill="1" applyBorder="1" applyAlignment="1" applyProtection="1">
      <alignment horizontal="right" wrapText="1"/>
    </xf>
    <xf numFmtId="2" fontId="9" fillId="3" borderId="9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right" wrapText="1"/>
      <protection locked="0"/>
    </xf>
    <xf numFmtId="0" fontId="8" fillId="3" borderId="50" xfId="0" applyFont="1" applyFill="1" applyBorder="1" applyAlignment="1" applyProtection="1">
      <alignment horizontal="right" wrapText="1"/>
      <protection locked="0"/>
    </xf>
    <xf numFmtId="0" fontId="12" fillId="0" borderId="15" xfId="0" applyFont="1" applyFill="1" applyBorder="1" applyAlignment="1" applyProtection="1">
      <alignment horizontal="right" wrapText="1"/>
      <protection locked="0"/>
    </xf>
    <xf numFmtId="0" fontId="12" fillId="0" borderId="35" xfId="0" applyFont="1" applyFill="1" applyBorder="1" applyAlignment="1" applyProtection="1">
      <alignment horizontal="right" wrapText="1"/>
      <protection locked="0"/>
    </xf>
    <xf numFmtId="0" fontId="12" fillId="0" borderId="33" xfId="0" quotePrefix="1" applyFont="1" applyFill="1" applyBorder="1" applyAlignment="1" applyProtection="1">
      <alignment horizontal="right" wrapText="1"/>
      <protection locked="0"/>
    </xf>
    <xf numFmtId="0" fontId="12" fillId="0" borderId="31" xfId="0" quotePrefix="1" applyFont="1" applyFill="1" applyBorder="1" applyAlignment="1" applyProtection="1">
      <alignment horizontal="right" wrapText="1"/>
      <protection locked="0"/>
    </xf>
    <xf numFmtId="0" fontId="12" fillId="0" borderId="35" xfId="0" quotePrefix="1" applyFont="1" applyFill="1" applyBorder="1" applyAlignment="1" applyProtection="1">
      <alignment horizontal="right" wrapText="1"/>
    </xf>
    <xf numFmtId="0" fontId="11" fillId="0" borderId="38" xfId="0" applyFont="1" applyBorder="1" applyAlignment="1" applyProtection="1">
      <protection locked="0"/>
    </xf>
    <xf numFmtId="0" fontId="11" fillId="0" borderId="38" xfId="0" applyFont="1" applyBorder="1" applyAlignment="1" applyProtection="1">
      <alignment horizontal="center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0" fontId="12" fillId="0" borderId="38" xfId="0" applyFont="1" applyFill="1" applyBorder="1" applyAlignment="1" applyProtection="1">
      <alignment horizontal="right" wrapText="1"/>
      <protection locked="0"/>
    </xf>
    <xf numFmtId="0" fontId="12" fillId="0" borderId="39" xfId="0" applyFont="1" applyFill="1" applyBorder="1" applyAlignment="1" applyProtection="1">
      <alignment horizontal="right" wrapText="1"/>
      <protection locked="0"/>
    </xf>
    <xf numFmtId="0" fontId="11" fillId="0" borderId="36" xfId="0" applyFont="1" applyFill="1" applyBorder="1" applyAlignment="1" applyProtection="1">
      <alignment horizontal="right"/>
    </xf>
    <xf numFmtId="0" fontId="8" fillId="0" borderId="9" xfId="0" applyNumberFormat="1" applyFont="1" applyFill="1" applyBorder="1" applyAlignment="1" applyProtection="1">
      <alignment horizontal="right" wrapText="1"/>
      <protection locked="0"/>
    </xf>
    <xf numFmtId="0" fontId="8" fillId="3" borderId="38" xfId="0" applyNumberFormat="1" applyFont="1" applyFill="1" applyBorder="1" applyAlignment="1" applyProtection="1">
      <alignment horizontal="right" wrapText="1"/>
      <protection locked="0"/>
    </xf>
    <xf numFmtId="0" fontId="12" fillId="0" borderId="9" xfId="0" applyNumberFormat="1" applyFont="1" applyFill="1" applyBorder="1" applyAlignment="1" applyProtection="1">
      <alignment horizontal="right" wrapText="1"/>
      <protection locked="0"/>
    </xf>
    <xf numFmtId="0" fontId="12" fillId="0" borderId="34" xfId="0" applyNumberFormat="1" applyFont="1" applyFill="1" applyBorder="1" applyAlignment="1" applyProtection="1">
      <alignment horizontal="right" wrapText="1"/>
      <protection locked="0"/>
    </xf>
    <xf numFmtId="0" fontId="8" fillId="0" borderId="13" xfId="0" applyNumberFormat="1" applyFont="1" applyFill="1" applyBorder="1" applyAlignment="1" applyProtection="1">
      <alignment horizontal="right" wrapText="1"/>
      <protection locked="0"/>
    </xf>
    <xf numFmtId="0" fontId="8" fillId="3" borderId="37" xfId="0" applyNumberFormat="1" applyFont="1" applyFill="1" applyBorder="1" applyAlignment="1" applyProtection="1">
      <alignment horizontal="right" wrapText="1"/>
      <protection locked="0"/>
    </xf>
    <xf numFmtId="0" fontId="12" fillId="0" borderId="13" xfId="0" applyNumberFormat="1" applyFont="1" applyFill="1" applyBorder="1" applyAlignment="1" applyProtection="1">
      <alignment horizontal="right" wrapText="1"/>
      <protection locked="0"/>
    </xf>
    <xf numFmtId="0" fontId="12" fillId="0" borderId="31" xfId="0" applyNumberFormat="1" applyFont="1" applyFill="1" applyBorder="1" applyAlignment="1" applyProtection="1">
      <alignment horizontal="right" wrapText="1"/>
      <protection locked="0"/>
    </xf>
    <xf numFmtId="0" fontId="12" fillId="0" borderId="59" xfId="0" applyNumberFormat="1" applyFont="1" applyFill="1" applyBorder="1" applyAlignment="1" applyProtection="1">
      <alignment horizontal="left" wrapText="1"/>
      <protection locked="0"/>
    </xf>
    <xf numFmtId="0" fontId="14" fillId="0" borderId="13" xfId="0" applyNumberFormat="1" applyFont="1" applyFill="1" applyBorder="1" applyAlignment="1" applyProtection="1">
      <alignment horizontal="left" wrapText="1"/>
      <protection locked="0"/>
    </xf>
    <xf numFmtId="0" fontId="8" fillId="0" borderId="90" xfId="0" applyFont="1" applyFill="1" applyBorder="1" applyAlignment="1" applyProtection="1">
      <alignment horizontal="right" wrapText="1"/>
    </xf>
    <xf numFmtId="0" fontId="12" fillId="0" borderId="90" xfId="0" applyFont="1" applyFill="1" applyBorder="1" applyAlignment="1" applyProtection="1">
      <alignment horizontal="right" wrapText="1"/>
    </xf>
    <xf numFmtId="0" fontId="12" fillId="0" borderId="91" xfId="0" applyFont="1" applyFill="1" applyBorder="1" applyAlignment="1" applyProtection="1">
      <alignment horizontal="right" wrapText="1"/>
    </xf>
    <xf numFmtId="0" fontId="8" fillId="0" borderId="17" xfId="0" applyNumberFormat="1" applyFont="1" applyFill="1" applyBorder="1" applyAlignment="1" applyProtection="1">
      <alignment horizontal="right" wrapText="1"/>
      <protection locked="0"/>
    </xf>
    <xf numFmtId="0" fontId="8" fillId="3" borderId="98" xfId="0" applyNumberFormat="1" applyFont="1" applyFill="1" applyBorder="1" applyAlignment="1" applyProtection="1">
      <alignment horizontal="right" wrapText="1"/>
      <protection locked="0"/>
    </xf>
    <xf numFmtId="0" fontId="12" fillId="0" borderId="17" xfId="0" applyNumberFormat="1" applyFont="1" applyFill="1" applyBorder="1" applyAlignment="1" applyProtection="1">
      <alignment horizontal="right" wrapText="1"/>
      <protection locked="0"/>
    </xf>
    <xf numFmtId="0" fontId="12" fillId="0" borderId="33" xfId="0" applyNumberFormat="1" applyFont="1" applyFill="1" applyBorder="1" applyAlignment="1" applyProtection="1">
      <alignment horizontal="right" wrapText="1"/>
      <protection locked="0"/>
    </xf>
    <xf numFmtId="0" fontId="12" fillId="0" borderId="58" xfId="0" applyNumberFormat="1" applyFont="1" applyFill="1" applyBorder="1" applyAlignment="1" applyProtection="1">
      <alignment horizontal="left" wrapText="1"/>
      <protection locked="0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2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16" fillId="0" borderId="19" xfId="0" applyNumberFormat="1" applyFont="1" applyFill="1" applyBorder="1" applyAlignment="1" applyProtection="1">
      <alignment horizontal="center" wrapText="1"/>
      <protection locked="0"/>
    </xf>
    <xf numFmtId="0" fontId="16" fillId="0" borderId="36" xfId="0" applyNumberFormat="1" applyFont="1" applyFill="1" applyBorder="1" applyAlignment="1" applyProtection="1">
      <alignment horizontal="center" wrapText="1"/>
      <protection locked="0"/>
    </xf>
    <xf numFmtId="0" fontId="8" fillId="0" borderId="13" xfId="0" applyNumberFormat="1" applyFont="1" applyFill="1" applyBorder="1" applyAlignment="1" applyProtection="1">
      <alignment horizontal="right" wrapText="1"/>
    </xf>
    <xf numFmtId="0" fontId="8" fillId="3" borderId="37" xfId="0" applyNumberFormat="1" applyFont="1" applyFill="1" applyBorder="1" applyAlignment="1" applyProtection="1">
      <alignment horizontal="right" wrapText="1"/>
    </xf>
    <xf numFmtId="0" fontId="12" fillId="0" borderId="13" xfId="0" applyNumberFormat="1" applyFont="1" applyFill="1" applyBorder="1" applyAlignment="1" applyProtection="1">
      <alignment horizontal="right" wrapText="1"/>
    </xf>
    <xf numFmtId="0" fontId="12" fillId="0" borderId="31" xfId="0" applyNumberFormat="1" applyFont="1" applyFill="1" applyBorder="1" applyAlignment="1" applyProtection="1">
      <alignment horizontal="right" wrapText="1"/>
    </xf>
    <xf numFmtId="0" fontId="8" fillId="3" borderId="50" xfId="0" applyNumberFormat="1" applyFont="1" applyFill="1" applyBorder="1" applyAlignment="1" applyProtection="1">
      <alignment horizontal="right" wrapText="1"/>
    </xf>
    <xf numFmtId="2" fontId="9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protection locked="0"/>
    </xf>
    <xf numFmtId="0" fontId="8" fillId="0" borderId="38" xfId="0" applyNumberFormat="1" applyFont="1" applyFill="1" applyBorder="1" applyAlignment="1" applyProtection="1">
      <alignment horizontal="right" wrapText="1"/>
      <protection locked="0"/>
    </xf>
    <xf numFmtId="0" fontId="12" fillId="0" borderId="38" xfId="0" applyNumberFormat="1" applyFont="1" applyFill="1" applyBorder="1" applyAlignment="1" applyProtection="1">
      <alignment horizontal="right" wrapText="1"/>
      <protection locked="0"/>
    </xf>
    <xf numFmtId="0" fontId="12" fillId="0" borderId="39" xfId="0" applyNumberFormat="1" applyFont="1" applyFill="1" applyBorder="1" applyAlignment="1" applyProtection="1">
      <alignment horizontal="right" wrapText="1"/>
      <protection locked="0"/>
    </xf>
    <xf numFmtId="0" fontId="12" fillId="0" borderId="64" xfId="0" applyNumberFormat="1" applyFont="1" applyFill="1" applyBorder="1" applyAlignment="1" applyProtection="1">
      <alignment horizontal="left" wrapText="1"/>
      <protection locked="0"/>
    </xf>
    <xf numFmtId="0" fontId="8" fillId="0" borderId="19" xfId="0" applyNumberFormat="1" applyFont="1" applyFill="1" applyBorder="1" applyAlignment="1" applyProtection="1">
      <alignment horizontal="right" wrapText="1"/>
    </xf>
    <xf numFmtId="0" fontId="12" fillId="0" borderId="19" xfId="0" applyNumberFormat="1" applyFont="1" applyFill="1" applyBorder="1" applyAlignment="1" applyProtection="1">
      <alignment horizontal="right" wrapText="1"/>
    </xf>
    <xf numFmtId="0" fontId="16" fillId="0" borderId="36" xfId="0" applyNumberFormat="1" applyFont="1" applyFill="1" applyBorder="1" applyAlignment="1" applyProtection="1">
      <alignment horizontal="center" wrapText="1"/>
    </xf>
    <xf numFmtId="0" fontId="8" fillId="0" borderId="15" xfId="0" applyNumberFormat="1" applyFont="1" applyFill="1" applyBorder="1" applyAlignment="1" applyProtection="1">
      <alignment horizontal="right" wrapText="1"/>
    </xf>
    <xf numFmtId="0" fontId="12" fillId="0" borderId="15" xfId="0" applyNumberFormat="1" applyFont="1" applyFill="1" applyBorder="1" applyAlignment="1" applyProtection="1">
      <alignment horizontal="right" wrapText="1"/>
    </xf>
    <xf numFmtId="0" fontId="12" fillId="0" borderId="35" xfId="0" applyNumberFormat="1" applyFont="1" applyFill="1" applyBorder="1" applyAlignment="1" applyProtection="1">
      <alignment horizontal="right" wrapText="1"/>
    </xf>
    <xf numFmtId="0" fontId="12" fillId="0" borderId="36" xfId="0" applyNumberFormat="1" applyFont="1" applyFill="1" applyBorder="1" applyAlignment="1" applyProtection="1">
      <alignment horizontal="right" wrapText="1"/>
    </xf>
    <xf numFmtId="0" fontId="13" fillId="3" borderId="27" xfId="1" applyFont="1" applyFill="1" applyBorder="1" applyAlignment="1" applyProtection="1">
      <alignment horizontal="center" vertical="center" wrapText="1"/>
      <protection locked="0"/>
    </xf>
    <xf numFmtId="0" fontId="13" fillId="3" borderId="20" xfId="1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right" wrapText="1"/>
      <protection locked="0"/>
    </xf>
    <xf numFmtId="0" fontId="11" fillId="0" borderId="33" xfId="0" applyFont="1" applyFill="1" applyBorder="1" applyAlignment="1" applyProtection="1">
      <alignment horizontal="right" wrapText="1"/>
      <protection locked="0"/>
    </xf>
    <xf numFmtId="0" fontId="12" fillId="0" borderId="19" xfId="0" applyNumberFormat="1" applyFont="1" applyFill="1" applyBorder="1" applyAlignment="1" applyProtection="1">
      <alignment horizontal="right" wrapText="1"/>
      <protection locked="0"/>
    </xf>
    <xf numFmtId="0" fontId="13" fillId="3" borderId="7" xfId="1" applyFont="1" applyFill="1" applyBorder="1" applyAlignment="1" applyProtection="1">
      <alignment horizontal="left" vertical="center" wrapText="1"/>
      <protection locked="0"/>
    </xf>
    <xf numFmtId="0" fontId="12" fillId="0" borderId="38" xfId="0" applyFont="1" applyBorder="1" applyAlignment="1" applyProtection="1">
      <protection locked="0"/>
    </xf>
    <xf numFmtId="0" fontId="11" fillId="0" borderId="38" xfId="0" applyFont="1" applyFill="1" applyBorder="1" applyAlignment="1" applyProtection="1">
      <alignment horizontal="right" wrapText="1"/>
      <protection locked="0"/>
    </xf>
    <xf numFmtId="0" fontId="11" fillId="0" borderId="39" xfId="0" applyFont="1" applyFill="1" applyBorder="1" applyAlignment="1" applyProtection="1">
      <alignment horizontal="right" wrapText="1"/>
      <protection locked="0"/>
    </xf>
    <xf numFmtId="0" fontId="13" fillId="3" borderId="11" xfId="1" applyFont="1" applyFill="1" applyBorder="1" applyAlignment="1" applyProtection="1">
      <alignment horizontal="left" vertical="center" wrapText="1"/>
      <protection locked="0"/>
    </xf>
    <xf numFmtId="0" fontId="11" fillId="0" borderId="59" xfId="0" applyFont="1" applyFill="1" applyBorder="1" applyAlignment="1" applyProtection="1">
      <alignment horizontal="left" wrapText="1"/>
      <protection locked="0"/>
    </xf>
    <xf numFmtId="0" fontId="15" fillId="3" borderId="20" xfId="1" applyFont="1" applyFill="1" applyBorder="1" applyAlignment="1" applyProtection="1">
      <alignment horizontal="center" vertical="center" wrapText="1"/>
      <protection locked="0"/>
    </xf>
    <xf numFmtId="0" fontId="15" fillId="3" borderId="11" xfId="1" applyFont="1" applyFill="1" applyBorder="1" applyAlignment="1" applyProtection="1">
      <alignment horizontal="left" vertical="center" wrapText="1"/>
      <protection locked="0"/>
    </xf>
    <xf numFmtId="0" fontId="13" fillId="3" borderId="23" xfId="1" applyFont="1" applyFill="1" applyBorder="1" applyAlignment="1" applyProtection="1">
      <alignment horizontal="center" vertical="center" wrapText="1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0" fontId="8" fillId="3" borderId="118" xfId="0" applyNumberFormat="1" applyFont="1" applyFill="1" applyBorder="1" applyAlignment="1" applyProtection="1">
      <alignment horizontal="right" wrapText="1"/>
    </xf>
    <xf numFmtId="0" fontId="8" fillId="0" borderId="94" xfId="0" applyNumberFormat="1" applyFont="1" applyFill="1" applyBorder="1" applyAlignment="1" applyProtection="1">
      <alignment horizontal="right" wrapText="1"/>
      <protection locked="0"/>
    </xf>
    <xf numFmtId="0" fontId="12" fillId="0" borderId="94" xfId="0" applyNumberFormat="1" applyFont="1" applyFill="1" applyBorder="1" applyAlignment="1" applyProtection="1">
      <alignment horizontal="right" wrapText="1"/>
      <protection locked="0"/>
    </xf>
    <xf numFmtId="0" fontId="12" fillId="0" borderId="95" xfId="0" quotePrefix="1" applyNumberFormat="1" applyFont="1" applyFill="1" applyBorder="1" applyAlignment="1" applyProtection="1">
      <alignment horizontal="right" wrapText="1"/>
      <protection locked="0"/>
    </xf>
    <xf numFmtId="0" fontId="12" fillId="0" borderId="96" xfId="0" applyNumberFormat="1" applyFont="1" applyFill="1" applyBorder="1" applyAlignment="1" applyProtection="1">
      <alignment horizontal="left" wrapText="1"/>
      <protection locked="0"/>
    </xf>
    <xf numFmtId="0" fontId="12" fillId="0" borderId="31" xfId="0" quotePrefix="1" applyNumberFormat="1" applyFont="1" applyFill="1" applyBorder="1" applyAlignment="1" applyProtection="1">
      <alignment horizontal="right" wrapText="1"/>
      <protection locked="0"/>
    </xf>
    <xf numFmtId="0" fontId="8" fillId="0" borderId="19" xfId="0" applyNumberFormat="1" applyFont="1" applyFill="1" applyBorder="1" applyAlignment="1" applyProtection="1">
      <alignment horizontal="right" wrapText="1"/>
      <protection locked="0"/>
    </xf>
    <xf numFmtId="0" fontId="8" fillId="3" borderId="118" xfId="0" applyNumberFormat="1" applyFont="1" applyFill="1" applyBorder="1" applyAlignment="1" applyProtection="1">
      <alignment horizontal="right" wrapText="1"/>
      <protection locked="0"/>
    </xf>
    <xf numFmtId="0" fontId="12" fillId="0" borderId="36" xfId="0" applyNumberFormat="1" applyFont="1" applyFill="1" applyBorder="1" applyAlignment="1" applyProtection="1">
      <alignment horizontal="right" wrapText="1"/>
      <protection locked="0"/>
    </xf>
    <xf numFmtId="0" fontId="12" fillId="0" borderId="95" xfId="0" applyNumberFormat="1" applyFont="1" applyFill="1" applyBorder="1" applyAlignment="1" applyProtection="1">
      <alignment horizontal="right" wrapText="1"/>
      <protection locked="0"/>
    </xf>
    <xf numFmtId="0" fontId="15" fillId="3" borderId="10" xfId="1" applyFont="1" applyFill="1" applyBorder="1" applyAlignment="1" applyProtection="1">
      <alignment horizontal="center" vertical="center" wrapText="1"/>
      <protection locked="0"/>
    </xf>
    <xf numFmtId="0" fontId="8" fillId="0" borderId="15" xfId="0" applyNumberFormat="1" applyFont="1" applyFill="1" applyBorder="1" applyAlignment="1" applyProtection="1">
      <alignment horizontal="right" wrapText="1"/>
      <protection locked="0"/>
    </xf>
    <xf numFmtId="0" fontId="8" fillId="3" borderId="50" xfId="0" applyNumberFormat="1" applyFont="1" applyFill="1" applyBorder="1" applyAlignment="1" applyProtection="1">
      <alignment horizontal="right" wrapText="1"/>
      <protection locked="0"/>
    </xf>
    <xf numFmtId="0" fontId="12" fillId="0" borderId="15" xfId="0" applyNumberFormat="1" applyFont="1" applyFill="1" applyBorder="1" applyAlignment="1" applyProtection="1">
      <alignment horizontal="right" wrapText="1"/>
      <protection locked="0"/>
    </xf>
    <xf numFmtId="0" fontId="12" fillId="0" borderId="35" xfId="0" applyNumberFormat="1" applyFont="1" applyFill="1" applyBorder="1" applyAlignment="1" applyProtection="1">
      <alignment horizontal="right" wrapText="1"/>
      <protection locked="0"/>
    </xf>
    <xf numFmtId="0" fontId="13" fillId="3" borderId="21" xfId="1" applyFont="1" applyFill="1" applyBorder="1" applyAlignment="1" applyProtection="1">
      <alignment horizontal="left" vertical="center" wrapText="1"/>
      <protection locked="0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2" fillId="5" borderId="31" xfId="0" applyFont="1" applyFill="1" applyBorder="1" applyAlignment="1" applyProtection="1">
      <alignment horizontal="right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protection locked="0"/>
    </xf>
    <xf numFmtId="0" fontId="11" fillId="0" borderId="40" xfId="0" applyFont="1" applyBorder="1" applyAlignment="1" applyProtection="1">
      <protection locked="0"/>
    </xf>
    <xf numFmtId="0" fontId="11" fillId="0" borderId="40" xfId="0" applyFont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right" wrapText="1"/>
    </xf>
    <xf numFmtId="0" fontId="12" fillId="0" borderId="40" xfId="0" applyFont="1" applyFill="1" applyBorder="1" applyAlignment="1" applyProtection="1">
      <alignment horizontal="right" wrapText="1"/>
    </xf>
    <xf numFmtId="0" fontId="12" fillId="0" borderId="41" xfId="0" applyFont="1" applyFill="1" applyBorder="1" applyAlignment="1" applyProtection="1">
      <alignment horizontal="right" wrapText="1"/>
    </xf>
    <xf numFmtId="2" fontId="9" fillId="3" borderId="7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6" xfId="0" applyFont="1" applyBorder="1" applyAlignment="1" applyProtection="1">
      <protection locked="0"/>
    </xf>
    <xf numFmtId="0" fontId="11" fillId="0" borderId="76" xfId="0" applyFont="1" applyFill="1" applyBorder="1" applyAlignment="1" applyProtection="1">
      <alignment horizontal="center"/>
      <protection locked="0"/>
    </xf>
    <xf numFmtId="0" fontId="11" fillId="0" borderId="76" xfId="0" applyFont="1" applyBorder="1" applyAlignment="1" applyProtection="1">
      <protection locked="0"/>
    </xf>
    <xf numFmtId="0" fontId="11" fillId="0" borderId="76" xfId="0" applyFont="1" applyBorder="1" applyAlignment="1" applyProtection="1">
      <alignment horizontal="center"/>
      <protection locked="0"/>
    </xf>
    <xf numFmtId="0" fontId="8" fillId="0" borderId="76" xfId="0" applyFont="1" applyFill="1" applyBorder="1" applyAlignment="1" applyProtection="1">
      <alignment horizontal="right" wrapText="1"/>
      <protection locked="0"/>
    </xf>
    <xf numFmtId="0" fontId="12" fillId="0" borderId="76" xfId="0" applyFont="1" applyFill="1" applyBorder="1" applyAlignment="1" applyProtection="1">
      <alignment horizontal="right" wrapText="1"/>
      <protection locked="0"/>
    </xf>
    <xf numFmtId="0" fontId="12" fillId="0" borderId="77" xfId="0" applyFont="1" applyFill="1" applyBorder="1" applyAlignment="1" applyProtection="1">
      <alignment horizontal="right" wrapText="1"/>
      <protection locked="0"/>
    </xf>
    <xf numFmtId="2" fontId="9" fillId="3" borderId="7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0" xfId="0" applyFont="1" applyBorder="1" applyAlignment="1" applyProtection="1">
      <protection locked="0"/>
    </xf>
    <xf numFmtId="0" fontId="11" fillId="0" borderId="80" xfId="0" applyFont="1" applyFill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8" fillId="0" borderId="80" xfId="0" applyFont="1" applyFill="1" applyBorder="1" applyAlignment="1" applyProtection="1">
      <alignment horizontal="right" wrapText="1"/>
      <protection locked="0"/>
    </xf>
    <xf numFmtId="0" fontId="12" fillId="0" borderId="80" xfId="0" applyFont="1" applyFill="1" applyBorder="1" applyAlignment="1" applyProtection="1">
      <alignment horizontal="right" wrapText="1"/>
      <protection locked="0"/>
    </xf>
    <xf numFmtId="0" fontId="12" fillId="0" borderId="81" xfId="0" applyFont="1" applyFill="1" applyBorder="1" applyAlignment="1" applyProtection="1">
      <alignment horizontal="right" wrapText="1"/>
      <protection locked="0"/>
    </xf>
    <xf numFmtId="0" fontId="12" fillId="0" borderId="82" xfId="0" applyFont="1" applyFill="1" applyBorder="1" applyAlignment="1" applyProtection="1">
      <alignment horizontal="left" wrapText="1"/>
      <protection locked="0"/>
    </xf>
    <xf numFmtId="0" fontId="8" fillId="0" borderId="80" xfId="0" applyNumberFormat="1" applyFont="1" applyFill="1" applyBorder="1" applyAlignment="1" applyProtection="1">
      <alignment horizontal="right" wrapText="1"/>
      <protection locked="0"/>
    </xf>
    <xf numFmtId="0" fontId="12" fillId="0" borderId="80" xfId="0" applyNumberFormat="1" applyFont="1" applyFill="1" applyBorder="1" applyAlignment="1" applyProtection="1">
      <alignment horizontal="right" wrapText="1"/>
      <protection locked="0"/>
    </xf>
    <xf numFmtId="0" fontId="12" fillId="0" borderId="81" xfId="0" applyNumberFormat="1" applyFont="1" applyFill="1" applyBorder="1" applyAlignment="1" applyProtection="1">
      <alignment horizontal="right" wrapText="1"/>
      <protection locked="0"/>
    </xf>
    <xf numFmtId="0" fontId="12" fillId="0" borderId="82" xfId="0" applyNumberFormat="1" applyFont="1" applyFill="1" applyBorder="1" applyAlignment="1" applyProtection="1">
      <alignment horizontal="left" wrapText="1"/>
      <protection locked="0"/>
    </xf>
    <xf numFmtId="2" fontId="9" fillId="3" borderId="9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00" xfId="0" applyFont="1" applyBorder="1" applyAlignment="1" applyProtection="1">
      <protection locked="0"/>
    </xf>
    <xf numFmtId="0" fontId="11" fillId="0" borderId="100" xfId="0" applyFont="1" applyFill="1" applyBorder="1" applyAlignment="1" applyProtection="1">
      <alignment horizontal="center"/>
      <protection locked="0"/>
    </xf>
    <xf numFmtId="0" fontId="11" fillId="0" borderId="100" xfId="0" applyFont="1" applyBorder="1" applyAlignment="1" applyProtection="1">
      <protection locked="0"/>
    </xf>
    <xf numFmtId="0" fontId="11" fillId="0" borderId="100" xfId="0" applyFont="1" applyBorder="1" applyAlignment="1" applyProtection="1">
      <alignment horizontal="center"/>
      <protection locked="0"/>
    </xf>
    <xf numFmtId="0" fontId="8" fillId="0" borderId="100" xfId="0" applyNumberFormat="1" applyFont="1" applyFill="1" applyBorder="1" applyAlignment="1" applyProtection="1">
      <alignment horizontal="right" wrapText="1"/>
      <protection locked="0"/>
    </xf>
    <xf numFmtId="0" fontId="12" fillId="0" borderId="100" xfId="0" applyNumberFormat="1" applyFont="1" applyFill="1" applyBorder="1" applyAlignment="1" applyProtection="1">
      <alignment horizontal="right" wrapText="1"/>
      <protection locked="0"/>
    </xf>
    <xf numFmtId="0" fontId="12" fillId="0" borderId="101" xfId="0" applyNumberFormat="1" applyFont="1" applyFill="1" applyBorder="1" applyAlignment="1" applyProtection="1">
      <alignment horizontal="right" wrapText="1"/>
      <protection locked="0"/>
    </xf>
    <xf numFmtId="2" fontId="9" fillId="3" borderId="10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 applyProtection="1">
      <protection locked="0"/>
    </xf>
    <xf numFmtId="0" fontId="11" fillId="0" borderId="108" xfId="0" applyFont="1" applyFill="1" applyBorder="1" applyAlignment="1" applyProtection="1">
      <alignment horizontal="center"/>
      <protection locked="0"/>
    </xf>
    <xf numFmtId="0" fontId="11" fillId="0" borderId="108" xfId="0" applyFont="1" applyBorder="1" applyAlignment="1" applyProtection="1">
      <protection locked="0"/>
    </xf>
    <xf numFmtId="0" fontId="11" fillId="0" borderId="108" xfId="0" applyFont="1" applyBorder="1" applyAlignment="1" applyProtection="1">
      <alignment horizontal="center"/>
      <protection locked="0"/>
    </xf>
    <xf numFmtId="0" fontId="8" fillId="0" borderId="108" xfId="0" applyFont="1" applyFill="1" applyBorder="1" applyAlignment="1" applyProtection="1">
      <alignment horizontal="right" wrapText="1"/>
      <protection locked="0"/>
    </xf>
    <xf numFmtId="0" fontId="12" fillId="0" borderId="108" xfId="0" applyFont="1" applyFill="1" applyBorder="1" applyAlignment="1" applyProtection="1">
      <alignment horizontal="right" wrapText="1"/>
      <protection locked="0"/>
    </xf>
    <xf numFmtId="0" fontId="12" fillId="0" borderId="109" xfId="0" applyFont="1" applyFill="1" applyBorder="1" applyAlignment="1" applyProtection="1">
      <alignment horizontal="right" wrapText="1"/>
      <protection locked="0"/>
    </xf>
    <xf numFmtId="2" fontId="9" fillId="3" borderId="1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12" xfId="0" applyFont="1" applyBorder="1" applyAlignment="1" applyProtection="1">
      <protection locked="0"/>
    </xf>
    <xf numFmtId="0" fontId="11" fillId="0" borderId="112" xfId="0" applyFont="1" applyFill="1" applyBorder="1" applyAlignment="1" applyProtection="1">
      <alignment horizontal="center"/>
      <protection locked="0"/>
    </xf>
    <xf numFmtId="0" fontId="11" fillId="0" borderId="112" xfId="0" applyFont="1" applyBorder="1" applyAlignment="1" applyProtection="1">
      <protection locked="0"/>
    </xf>
    <xf numFmtId="0" fontId="11" fillId="0" borderId="112" xfId="0" applyFont="1" applyBorder="1" applyAlignment="1" applyProtection="1">
      <alignment horizontal="center"/>
      <protection locked="0"/>
    </xf>
    <xf numFmtId="0" fontId="8" fillId="0" borderId="112" xfId="0" applyNumberFormat="1" applyFont="1" applyFill="1" applyBorder="1" applyAlignment="1" applyProtection="1">
      <alignment horizontal="right" wrapText="1"/>
      <protection locked="0"/>
    </xf>
    <xf numFmtId="0" fontId="12" fillId="0" borderId="112" xfId="0" applyNumberFormat="1" applyFont="1" applyFill="1" applyBorder="1" applyAlignment="1" applyProtection="1">
      <alignment horizontal="right" wrapText="1"/>
      <protection locked="0"/>
    </xf>
    <xf numFmtId="0" fontId="12" fillId="0" borderId="113" xfId="0" applyNumberFormat="1" applyFont="1" applyFill="1" applyBorder="1" applyAlignment="1" applyProtection="1">
      <alignment horizontal="right" wrapText="1"/>
      <protection locked="0"/>
    </xf>
    <xf numFmtId="2" fontId="9" fillId="3" borderId="10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04" xfId="0" applyFont="1" applyBorder="1" applyAlignment="1" applyProtection="1">
      <protection locked="0"/>
    </xf>
    <xf numFmtId="0" fontId="11" fillId="0" borderId="104" xfId="0" applyFont="1" applyFill="1" applyBorder="1" applyAlignment="1" applyProtection="1">
      <alignment horizontal="center"/>
      <protection locked="0"/>
    </xf>
    <xf numFmtId="0" fontId="11" fillId="0" borderId="104" xfId="0" applyFont="1" applyBorder="1" applyAlignment="1" applyProtection="1">
      <protection locked="0"/>
    </xf>
    <xf numFmtId="0" fontId="11" fillId="0" borderId="104" xfId="0" applyFont="1" applyBorder="1" applyAlignment="1" applyProtection="1">
      <alignment horizontal="center"/>
      <protection locked="0"/>
    </xf>
    <xf numFmtId="0" fontId="8" fillId="0" borderId="104" xfId="0" applyNumberFormat="1" applyFont="1" applyFill="1" applyBorder="1" applyAlignment="1" applyProtection="1">
      <alignment horizontal="right" wrapText="1"/>
    </xf>
    <xf numFmtId="0" fontId="8" fillId="3" borderId="98" xfId="0" applyNumberFormat="1" applyFont="1" applyFill="1" applyBorder="1" applyAlignment="1" applyProtection="1">
      <alignment horizontal="right" wrapText="1"/>
    </xf>
    <xf numFmtId="0" fontId="12" fillId="0" borderId="104" xfId="0" applyNumberFormat="1" applyFont="1" applyFill="1" applyBorder="1" applyAlignment="1" applyProtection="1">
      <alignment horizontal="right" wrapText="1"/>
    </xf>
    <xf numFmtId="0" fontId="12" fillId="0" borderId="105" xfId="0" applyNumberFormat="1" applyFont="1" applyFill="1" applyBorder="1" applyAlignment="1" applyProtection="1">
      <alignment horizontal="right" wrapText="1"/>
    </xf>
    <xf numFmtId="0" fontId="8" fillId="0" borderId="80" xfId="0" applyNumberFormat="1" applyFont="1" applyFill="1" applyBorder="1" applyAlignment="1" applyProtection="1">
      <alignment horizontal="right" wrapText="1"/>
    </xf>
    <xf numFmtId="0" fontId="12" fillId="0" borderId="80" xfId="0" applyNumberFormat="1" applyFont="1" applyFill="1" applyBorder="1" applyAlignment="1" applyProtection="1">
      <alignment horizontal="right" wrapText="1"/>
    </xf>
    <xf numFmtId="0" fontId="12" fillId="0" borderId="81" xfId="0" applyNumberFormat="1" applyFont="1" applyFill="1" applyBorder="1" applyAlignment="1" applyProtection="1">
      <alignment horizontal="right" wrapText="1"/>
    </xf>
    <xf numFmtId="2" fontId="9" fillId="3" borderId="8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0" borderId="42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right" wrapText="1"/>
    </xf>
    <xf numFmtId="0" fontId="12" fillId="0" borderId="42" xfId="0" applyNumberFormat="1" applyFont="1" applyFill="1" applyBorder="1" applyAlignment="1" applyProtection="1">
      <alignment horizontal="right" wrapText="1"/>
    </xf>
    <xf numFmtId="0" fontId="12" fillId="5" borderId="84" xfId="0" applyNumberFormat="1" applyFont="1" applyFill="1" applyBorder="1" applyAlignment="1" applyProtection="1">
      <alignment horizontal="right" wrapText="1"/>
    </xf>
    <xf numFmtId="0" fontId="12" fillId="0" borderId="34" xfId="0" quotePrefix="1" applyFont="1" applyFill="1" applyBorder="1" applyAlignment="1" applyProtection="1">
      <alignment horizontal="right" wrapText="1"/>
      <protection locked="0"/>
    </xf>
    <xf numFmtId="0" fontId="12" fillId="0" borderId="13" xfId="0" applyNumberFormat="1" applyFont="1" applyFill="1" applyBorder="1" applyAlignment="1" applyProtection="1">
      <alignment horizontal="left" wrapText="1"/>
    </xf>
    <xf numFmtId="0" fontId="12" fillId="0" borderId="31" xfId="0" quotePrefix="1" applyNumberFormat="1" applyFont="1" applyFill="1" applyBorder="1" applyAlignment="1" applyProtection="1">
      <alignment horizontal="right" wrapText="1"/>
    </xf>
    <xf numFmtId="0" fontId="12" fillId="0" borderId="35" xfId="0" quotePrefix="1" applyNumberFormat="1" applyFont="1" applyFill="1" applyBorder="1" applyAlignment="1" applyProtection="1">
      <alignment horizontal="right" wrapText="1"/>
    </xf>
    <xf numFmtId="0" fontId="8" fillId="0" borderId="17" xfId="1" applyFont="1" applyFill="1" applyBorder="1" applyAlignment="1" applyProtection="1">
      <alignment horizontal="right" wrapText="1"/>
      <protection locked="0"/>
    </xf>
    <xf numFmtId="0" fontId="8" fillId="3" borderId="38" xfId="1" applyFont="1" applyFill="1" applyBorder="1" applyAlignment="1" applyProtection="1">
      <alignment horizontal="right" wrapText="1"/>
      <protection locked="0"/>
    </xf>
    <xf numFmtId="0" fontId="12" fillId="0" borderId="17" xfId="1" applyFont="1" applyFill="1" applyBorder="1" applyAlignment="1" applyProtection="1">
      <alignment horizontal="right" wrapText="1"/>
      <protection locked="0"/>
    </xf>
    <xf numFmtId="0" fontId="12" fillId="0" borderId="33" xfId="1" applyFont="1" applyFill="1" applyBorder="1" applyAlignment="1" applyProtection="1">
      <alignment horizontal="right" wrapText="1"/>
      <protection locked="0"/>
    </xf>
    <xf numFmtId="0" fontId="8" fillId="3" borderId="37" xfId="1" applyFont="1" applyFill="1" applyBorder="1" applyAlignment="1" applyProtection="1">
      <alignment horizontal="right" wrapText="1"/>
      <protection locked="0"/>
    </xf>
    <xf numFmtId="0" fontId="8" fillId="0" borderId="13" xfId="1" applyFont="1" applyFill="1" applyBorder="1" applyAlignment="1" applyProtection="1">
      <alignment horizontal="right" wrapText="1"/>
      <protection locked="0"/>
    </xf>
    <xf numFmtId="0" fontId="12" fillId="0" borderId="13" xfId="1" applyFont="1" applyFill="1" applyBorder="1" applyAlignment="1" applyProtection="1">
      <alignment horizontal="right" wrapText="1"/>
      <protection locked="0"/>
    </xf>
    <xf numFmtId="0" fontId="12" fillId="0" borderId="31" xfId="1" applyFont="1" applyFill="1" applyBorder="1" applyAlignment="1" applyProtection="1">
      <alignment horizontal="right" wrapText="1"/>
      <protection locked="0"/>
    </xf>
    <xf numFmtId="0" fontId="12" fillId="0" borderId="59" xfId="1" applyFont="1" applyFill="1" applyBorder="1" applyAlignment="1" applyProtection="1">
      <alignment horizontal="left" wrapText="1"/>
      <protection locked="0"/>
    </xf>
    <xf numFmtId="0" fontId="8" fillId="0" borderId="19" xfId="1" applyFont="1" applyFill="1" applyBorder="1" applyAlignment="1" applyProtection="1">
      <alignment horizontal="right" wrapText="1"/>
    </xf>
    <xf numFmtId="0" fontId="8" fillId="3" borderId="37" xfId="1" applyFont="1" applyFill="1" applyBorder="1" applyAlignment="1" applyProtection="1">
      <alignment horizontal="right" wrapText="1"/>
    </xf>
    <xf numFmtId="0" fontId="12" fillId="0" borderId="19" xfId="1" applyFont="1" applyFill="1" applyBorder="1" applyAlignment="1" applyProtection="1">
      <alignment horizontal="right" wrapText="1"/>
    </xf>
    <xf numFmtId="0" fontId="12" fillId="0" borderId="36" xfId="1" applyFont="1" applyFill="1" applyBorder="1" applyAlignment="1" applyProtection="1">
      <alignment horizontal="right" wrapText="1"/>
    </xf>
    <xf numFmtId="0" fontId="8" fillId="3" borderId="50" xfId="1" applyFont="1" applyFill="1" applyBorder="1" applyAlignment="1" applyProtection="1">
      <alignment horizontal="right" wrapText="1"/>
    </xf>
    <xf numFmtId="0" fontId="8" fillId="0" borderId="9" xfId="1" applyFont="1" applyFill="1" applyBorder="1" applyAlignment="1" applyProtection="1">
      <alignment horizontal="right" wrapText="1"/>
      <protection locked="0"/>
    </xf>
    <xf numFmtId="0" fontId="12" fillId="0" borderId="9" xfId="1" applyFont="1" applyFill="1" applyBorder="1" applyAlignment="1" applyProtection="1">
      <alignment horizontal="right" wrapText="1"/>
      <protection locked="0"/>
    </xf>
    <xf numFmtId="0" fontId="12" fillId="0" borderId="34" xfId="1" applyFont="1" applyFill="1" applyBorder="1" applyAlignment="1" applyProtection="1">
      <alignment horizontal="right" wrapText="1"/>
      <protection locked="0"/>
    </xf>
    <xf numFmtId="0" fontId="11" fillId="0" borderId="67" xfId="0" applyFont="1" applyBorder="1" applyAlignment="1" applyProtection="1"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1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 applyProtection="1">
      <protection locked="0"/>
    </xf>
    <xf numFmtId="0" fontId="11" fillId="0" borderId="98" xfId="0" applyFont="1" applyBorder="1" applyAlignment="1" applyProtection="1">
      <protection locked="0"/>
    </xf>
    <xf numFmtId="0" fontId="11" fillId="0" borderId="98" xfId="0" applyFont="1" applyBorder="1" applyAlignment="1" applyProtection="1">
      <alignment horizontal="center"/>
      <protection locked="0"/>
    </xf>
    <xf numFmtId="0" fontId="8" fillId="0" borderId="98" xfId="0" applyNumberFormat="1" applyFont="1" applyFill="1" applyBorder="1" applyAlignment="1" applyProtection="1">
      <alignment horizontal="right" wrapText="1"/>
      <protection locked="0"/>
    </xf>
    <xf numFmtId="0" fontId="12" fillId="0" borderId="98" xfId="0" applyNumberFormat="1" applyFont="1" applyFill="1" applyBorder="1" applyAlignment="1" applyProtection="1">
      <alignment horizontal="right" wrapText="1"/>
      <protection locked="0"/>
    </xf>
    <xf numFmtId="0" fontId="12" fillId="0" borderId="115" xfId="0" applyNumberFormat="1" applyFont="1" applyFill="1" applyBorder="1" applyAlignment="1" applyProtection="1">
      <alignment horizontal="right" wrapText="1"/>
      <protection locked="0"/>
    </xf>
    <xf numFmtId="0" fontId="12" fillId="0" borderId="36" xfId="0" quotePrefix="1" applyNumberFormat="1" applyFont="1" applyFill="1" applyBorder="1" applyAlignment="1" applyProtection="1">
      <alignment horizontal="right" wrapText="1"/>
      <protection locked="0"/>
    </xf>
    <xf numFmtId="0" fontId="8" fillId="0" borderId="90" xfId="0" applyNumberFormat="1" applyFont="1" applyFill="1" applyBorder="1" applyAlignment="1" applyProtection="1">
      <alignment horizontal="right" wrapText="1"/>
      <protection locked="0"/>
    </xf>
    <xf numFmtId="0" fontId="12" fillId="0" borderId="90" xfId="0" applyNumberFormat="1" applyFont="1" applyFill="1" applyBorder="1" applyAlignment="1" applyProtection="1">
      <alignment horizontal="right" wrapText="1"/>
      <protection locked="0"/>
    </xf>
    <xf numFmtId="0" fontId="12" fillId="0" borderId="91" xfId="0" applyNumberFormat="1" applyFont="1" applyFill="1" applyBorder="1" applyAlignment="1" applyProtection="1">
      <alignment horizontal="right" wrapText="1"/>
      <protection locked="0"/>
    </xf>
    <xf numFmtId="0" fontId="8" fillId="0" borderId="17" xfId="0" applyNumberFormat="1" applyFont="1" applyFill="1" applyBorder="1" applyAlignment="1" applyProtection="1">
      <alignment horizontal="right" wrapText="1"/>
    </xf>
    <xf numFmtId="0" fontId="12" fillId="0" borderId="17" xfId="0" applyNumberFormat="1" applyFont="1" applyFill="1" applyBorder="1" applyAlignment="1" applyProtection="1">
      <alignment horizontal="right" wrapText="1"/>
    </xf>
    <xf numFmtId="0" fontId="12" fillId="0" borderId="33" xfId="0" applyNumberFormat="1" applyFont="1" applyFill="1" applyBorder="1" applyAlignment="1" applyProtection="1">
      <alignment horizontal="right" wrapText="1"/>
    </xf>
    <xf numFmtId="0" fontId="11" fillId="0" borderId="73" xfId="0" applyFont="1" applyBorder="1" applyAlignment="1" applyProtection="1">
      <protection locked="0"/>
    </xf>
    <xf numFmtId="0" fontId="12" fillId="0" borderId="74" xfId="0" applyFont="1" applyBorder="1" applyAlignment="1" applyProtection="1">
      <alignment horizontal="center" vertical="center"/>
      <protection locked="0"/>
    </xf>
    <xf numFmtId="0" fontId="8" fillId="0" borderId="94" xfId="0" applyNumberFormat="1" applyFont="1" applyFill="1" applyBorder="1" applyAlignment="1" applyProtection="1">
      <alignment horizontal="right" wrapText="1"/>
    </xf>
    <xf numFmtId="0" fontId="12" fillId="0" borderId="94" xfId="0" applyNumberFormat="1" applyFont="1" applyFill="1" applyBorder="1" applyAlignment="1" applyProtection="1">
      <alignment horizontal="right" wrapText="1"/>
    </xf>
    <xf numFmtId="0" fontId="12" fillId="0" borderId="95" xfId="0" applyNumberFormat="1" applyFont="1" applyFill="1" applyBorder="1" applyAlignment="1" applyProtection="1">
      <alignment horizontal="right" wrapText="1"/>
    </xf>
    <xf numFmtId="0" fontId="11" fillId="0" borderId="69" xfId="0" applyFont="1" applyBorder="1" applyAlignment="1" applyProtection="1"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/>
      <protection locked="0"/>
    </xf>
    <xf numFmtId="0" fontId="12" fillId="5" borderId="33" xfId="0" quotePrefix="1" applyFont="1" applyFill="1" applyBorder="1" applyAlignment="1" applyProtection="1">
      <alignment horizontal="right" wrapText="1"/>
      <protection locked="0"/>
    </xf>
    <xf numFmtId="0" fontId="11" fillId="0" borderId="19" xfId="0" applyFont="1" applyBorder="1" applyAlignment="1" applyProtection="1">
      <alignment horizontal="center"/>
    </xf>
    <xf numFmtId="0" fontId="11" fillId="0" borderId="54" xfId="0" applyFont="1" applyBorder="1" applyAlignment="1" applyProtection="1"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3" fillId="3" borderId="117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left" vertical="center" wrapText="1"/>
      <protection locked="0"/>
    </xf>
    <xf numFmtId="2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protection locked="0"/>
    </xf>
    <xf numFmtId="0" fontId="11" fillId="0" borderId="26" xfId="0" applyFont="1" applyFill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8" fillId="0" borderId="26" xfId="0" applyNumberFormat="1" applyFont="1" applyFill="1" applyBorder="1" applyAlignment="1" applyProtection="1">
      <alignment horizontal="right" wrapText="1"/>
      <protection locked="0"/>
    </xf>
    <xf numFmtId="0" fontId="8" fillId="0" borderId="119" xfId="0" applyNumberFormat="1" applyFont="1" applyFill="1" applyBorder="1" applyAlignment="1" applyProtection="1">
      <alignment horizontal="right" wrapText="1"/>
      <protection locked="0"/>
    </xf>
    <xf numFmtId="0" fontId="12" fillId="0" borderId="26" xfId="0" applyNumberFormat="1" applyFont="1" applyFill="1" applyBorder="1" applyAlignment="1" applyProtection="1">
      <alignment horizontal="right" wrapText="1"/>
      <protection locked="0"/>
    </xf>
    <xf numFmtId="0" fontId="12" fillId="0" borderId="32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/>
    <xf numFmtId="0" fontId="11" fillId="0" borderId="9" xfId="0" applyFont="1" applyBorder="1" applyAlignment="1" applyProtection="1">
      <alignment horizontal="center"/>
    </xf>
    <xf numFmtId="0" fontId="10" fillId="0" borderId="45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15" fillId="0" borderId="0" xfId="1" applyFont="1" applyFill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horizontal="left" vertical="center" wrapText="1"/>
      <protection locked="0"/>
    </xf>
    <xf numFmtId="0" fontId="9" fillId="0" borderId="0" xfId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protection locked="0"/>
    </xf>
    <xf numFmtId="0" fontId="15" fillId="3" borderId="16" xfId="0" applyFont="1" applyFill="1" applyBorder="1" applyAlignment="1" applyProtection="1">
      <alignment horizontal="left" vertical="center" wrapText="1"/>
    </xf>
    <xf numFmtId="0" fontId="15" fillId="3" borderId="17" xfId="1" applyFont="1" applyFill="1" applyBorder="1" applyAlignment="1" applyProtection="1">
      <alignment horizontal="center" vertical="center" wrapText="1"/>
    </xf>
    <xf numFmtId="0" fontId="10" fillId="0" borderId="56" xfId="0" applyFont="1" applyFill="1" applyBorder="1" applyAlignment="1" applyProtection="1">
      <alignment horizontal="right"/>
    </xf>
    <xf numFmtId="0" fontId="15" fillId="3" borderId="14" xfId="0" applyFont="1" applyFill="1" applyBorder="1" applyAlignment="1" applyProtection="1">
      <alignment horizontal="left" vertical="center" wrapText="1"/>
    </xf>
    <xf numFmtId="0" fontId="15" fillId="3" borderId="15" xfId="1" applyFont="1" applyFill="1" applyBorder="1" applyAlignment="1" applyProtection="1">
      <alignment horizontal="center" vertical="center" wrapText="1"/>
    </xf>
    <xf numFmtId="0" fontId="9" fillId="3" borderId="29" xfId="1" applyFont="1" applyFill="1" applyBorder="1" applyAlignment="1" applyProtection="1">
      <alignment horizontal="right" vertical="center" wrapText="1"/>
    </xf>
    <xf numFmtId="0" fontId="9" fillId="3" borderId="0" xfId="1" applyFont="1" applyFill="1" applyBorder="1" applyAlignment="1" applyProtection="1">
      <alignment horizontal="right" vertical="center" wrapText="1"/>
    </xf>
    <xf numFmtId="0" fontId="15" fillId="3" borderId="0" xfId="1" applyFont="1" applyFill="1" applyAlignment="1" applyProtection="1">
      <alignment horizontal="left" vertical="center" wrapText="1"/>
    </xf>
    <xf numFmtId="0" fontId="15" fillId="3" borderId="0" xfId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right" vertical="center" wrapText="1"/>
    </xf>
    <xf numFmtId="0" fontId="11" fillId="0" borderId="44" xfId="0" applyFont="1" applyBorder="1" applyAlignment="1" applyProtection="1"/>
    <xf numFmtId="0" fontId="11" fillId="0" borderId="38" xfId="0" applyFont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left" vertical="center" wrapText="1"/>
    </xf>
    <xf numFmtId="0" fontId="15" fillId="3" borderId="13" xfId="1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right"/>
    </xf>
    <xf numFmtId="3" fontId="10" fillId="0" borderId="45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right"/>
    </xf>
    <xf numFmtId="0" fontId="15" fillId="3" borderId="47" xfId="0" applyFont="1" applyFill="1" applyBorder="1" applyAlignment="1" applyProtection="1">
      <alignment horizontal="left" vertical="center" wrapText="1"/>
    </xf>
    <xf numFmtId="0" fontId="15" fillId="3" borderId="48" xfId="1" applyFont="1" applyFill="1" applyBorder="1" applyAlignment="1" applyProtection="1">
      <alignment horizontal="center" vertical="center" wrapText="1"/>
    </xf>
    <xf numFmtId="3" fontId="10" fillId="0" borderId="46" xfId="0" applyNumberFormat="1" applyFont="1" applyFill="1" applyBorder="1" applyAlignment="1" applyProtection="1">
      <alignment horizontal="right"/>
    </xf>
    <xf numFmtId="3" fontId="9" fillId="3" borderId="29" xfId="1" applyNumberFormat="1" applyFont="1" applyFill="1" applyBorder="1" applyAlignment="1" applyProtection="1">
      <alignment horizontal="right" vertical="center" wrapText="1"/>
    </xf>
    <xf numFmtId="3" fontId="9" fillId="3" borderId="0" xfId="1" applyNumberFormat="1" applyFont="1" applyFill="1" applyBorder="1" applyAlignment="1" applyProtection="1">
      <alignment horizontal="right" vertical="center" wrapText="1"/>
    </xf>
    <xf numFmtId="3" fontId="9" fillId="0" borderId="0" xfId="1" applyNumberFormat="1" applyFont="1" applyFill="1" applyAlignment="1" applyProtection="1">
      <alignment horizontal="right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15" fillId="3" borderId="0" xfId="1" applyFont="1" applyFill="1" applyBorder="1" applyAlignment="1" applyProtection="1">
      <alignment horizontal="center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3" fontId="10" fillId="0" borderId="29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5" fillId="0" borderId="0" xfId="1" applyFont="1" applyFill="1" applyAlignment="1" applyProtection="1">
      <alignment horizontal="left" vertical="center" wrapText="1"/>
    </xf>
    <xf numFmtId="0" fontId="15" fillId="0" borderId="0" xfId="1" applyFont="1" applyFill="1" applyAlignment="1" applyProtection="1">
      <alignment horizontal="center" vertical="center" wrapText="1"/>
    </xf>
    <xf numFmtId="3" fontId="9" fillId="3" borderId="46" xfId="1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/>
    <xf numFmtId="3" fontId="9" fillId="3" borderId="88" xfId="1" applyNumberFormat="1" applyFont="1" applyFill="1" applyBorder="1" applyAlignment="1" applyProtection="1">
      <alignment horizontal="right" vertical="center" wrapText="1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11" fillId="0" borderId="59" xfId="0" applyFont="1" applyFill="1" applyBorder="1" applyAlignment="1" applyProtection="1">
      <alignment horizontal="left"/>
      <protection locked="0"/>
    </xf>
    <xf numFmtId="0" fontId="11" fillId="0" borderId="60" xfId="0" applyFont="1" applyFill="1" applyBorder="1" applyAlignment="1" applyProtection="1">
      <alignment horizontal="left"/>
      <protection locked="0"/>
    </xf>
    <xf numFmtId="0" fontId="11" fillId="5" borderId="36" xfId="0" applyFont="1" applyFill="1" applyBorder="1" applyAlignment="1" applyProtection="1">
      <alignment horizontal="right" wrapText="1"/>
    </xf>
    <xf numFmtId="0" fontId="11" fillId="5" borderId="13" xfId="0" applyFont="1" applyFill="1" applyBorder="1" applyAlignment="1" applyProtection="1">
      <alignment horizontal="right" wrapText="1"/>
    </xf>
    <xf numFmtId="0" fontId="12" fillId="0" borderId="59" xfId="0" applyNumberFormat="1" applyFont="1" applyFill="1" applyBorder="1" applyAlignment="1" applyProtection="1">
      <alignment wrapText="1"/>
      <protection locked="0"/>
    </xf>
    <xf numFmtId="49" fontId="18" fillId="0" borderId="13" xfId="2" applyNumberFormat="1" applyFont="1" applyFill="1" applyBorder="1" applyAlignment="1" applyProtection="1">
      <alignment horizontal="left"/>
      <protection locked="0"/>
    </xf>
    <xf numFmtId="49" fontId="18" fillId="0" borderId="19" xfId="2" applyNumberFormat="1" applyFont="1" applyFill="1" applyBorder="1" applyAlignment="1" applyProtection="1">
      <alignment horizontal="left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0" fontId="18" fillId="0" borderId="13" xfId="0" applyFont="1" applyFill="1" applyBorder="1" applyAlignment="1" applyProtection="1">
      <alignment horizontal="left" wrapText="1"/>
      <protection locked="0"/>
    </xf>
    <xf numFmtId="0" fontId="18" fillId="0" borderId="13" xfId="0" applyNumberFormat="1" applyFont="1" applyFill="1" applyBorder="1" applyAlignment="1" applyProtection="1">
      <alignment horizontal="left" wrapText="1"/>
      <protection locked="0"/>
    </xf>
    <xf numFmtId="0" fontId="18" fillId="0" borderId="17" xfId="0" applyNumberFormat="1" applyFont="1" applyFill="1" applyBorder="1" applyAlignment="1" applyProtection="1">
      <alignment horizontal="left" wrapText="1"/>
      <protection locked="0"/>
    </xf>
    <xf numFmtId="0" fontId="18" fillId="0" borderId="38" xfId="0" applyNumberFormat="1" applyFont="1" applyFill="1" applyBorder="1" applyAlignment="1" applyProtection="1">
      <alignment horizontal="left" wrapText="1"/>
      <protection locked="0"/>
    </xf>
    <xf numFmtId="0" fontId="18" fillId="0" borderId="13" xfId="1" applyNumberFormat="1" applyFont="1" applyFill="1" applyBorder="1" applyAlignment="1" applyProtection="1">
      <alignment horizontal="left" wrapText="1"/>
      <protection locked="0"/>
    </xf>
    <xf numFmtId="0" fontId="18" fillId="0" borderId="94" xfId="0" applyNumberFormat="1" applyFont="1" applyFill="1" applyBorder="1" applyAlignment="1" applyProtection="1">
      <alignment horizontal="left" wrapText="1"/>
      <protection locked="0"/>
    </xf>
    <xf numFmtId="0" fontId="18" fillId="0" borderId="80" xfId="0" applyFont="1" applyFill="1" applyBorder="1" applyAlignment="1" applyProtection="1">
      <alignment horizontal="left" wrapText="1"/>
      <protection locked="0"/>
    </xf>
    <xf numFmtId="0" fontId="18" fillId="0" borderId="80" xfId="0" applyNumberFormat="1" applyFont="1" applyFill="1" applyBorder="1" applyAlignment="1" applyProtection="1">
      <alignment horizontal="left" wrapText="1"/>
      <protection locked="0"/>
    </xf>
    <xf numFmtId="0" fontId="18" fillId="0" borderId="13" xfId="2" applyNumberFormat="1" applyFont="1" applyFill="1" applyBorder="1" applyAlignment="1" applyProtection="1">
      <alignment horizontal="left" wrapText="1"/>
      <protection locked="0"/>
    </xf>
    <xf numFmtId="0" fontId="18" fillId="0" borderId="13" xfId="1" applyFont="1" applyFill="1" applyBorder="1" applyAlignment="1" applyProtection="1">
      <alignment horizontal="left" wrapText="1"/>
      <protection locked="0"/>
    </xf>
    <xf numFmtId="0" fontId="19" fillId="0" borderId="58" xfId="0" applyFont="1" applyFill="1" applyBorder="1" applyAlignment="1" applyProtection="1">
      <alignment horizontal="left"/>
      <protection locked="0"/>
    </xf>
    <xf numFmtId="49" fontId="20" fillId="0" borderId="9" xfId="2" applyNumberFormat="1" applyFont="1" applyFill="1" applyBorder="1" applyAlignment="1" applyProtection="1">
      <alignment horizontal="left"/>
      <protection locked="0"/>
    </xf>
    <xf numFmtId="49" fontId="20" fillId="0" borderId="17" xfId="2" applyNumberFormat="1" applyFont="1" applyFill="1" applyBorder="1" applyAlignment="1" applyProtection="1">
      <alignment horizontal="left"/>
      <protection locked="0"/>
    </xf>
    <xf numFmtId="0" fontId="19" fillId="0" borderId="59" xfId="0" applyFont="1" applyFill="1" applyBorder="1" applyAlignment="1" applyProtection="1">
      <alignment horizontal="left"/>
      <protection locked="0"/>
    </xf>
    <xf numFmtId="49" fontId="20" fillId="0" borderId="13" xfId="2" applyNumberFormat="1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Alignment="1" applyProtection="1">
      <alignment horizontal="left"/>
      <protection locked="0"/>
    </xf>
    <xf numFmtId="49" fontId="20" fillId="0" borderId="19" xfId="2" applyNumberFormat="1" applyFont="1" applyFill="1" applyBorder="1" applyAlignment="1" applyProtection="1">
      <alignment horizontal="left"/>
      <protection locked="0"/>
    </xf>
    <xf numFmtId="0" fontId="19" fillId="0" borderId="61" xfId="0" applyFont="1" applyFill="1" applyBorder="1" applyAlignment="1" applyProtection="1">
      <alignment horizontal="left" wrapText="1"/>
      <protection locked="0"/>
    </xf>
    <xf numFmtId="0" fontId="19" fillId="0" borderId="92" xfId="0" applyFont="1" applyFill="1" applyBorder="1" applyAlignment="1" applyProtection="1">
      <alignment horizontal="left" wrapText="1"/>
      <protection locked="0"/>
    </xf>
    <xf numFmtId="49" fontId="20" fillId="0" borderId="90" xfId="2" applyNumberFormat="1" applyFont="1" applyFill="1" applyBorder="1" applyAlignment="1" applyProtection="1">
      <alignment horizontal="left"/>
      <protection locked="0"/>
    </xf>
    <xf numFmtId="0" fontId="19" fillId="0" borderId="59" xfId="0" applyFont="1" applyFill="1" applyBorder="1" applyAlignment="1" applyProtection="1">
      <alignment horizontal="left" wrapText="1"/>
      <protection locked="0"/>
    </xf>
    <xf numFmtId="0" fontId="19" fillId="0" borderId="60" xfId="0" applyFont="1" applyFill="1" applyBorder="1" applyAlignment="1" applyProtection="1">
      <alignment horizontal="left" wrapText="1"/>
      <protection locked="0"/>
    </xf>
    <xf numFmtId="0" fontId="19" fillId="0" borderId="96" xfId="0" applyFont="1" applyFill="1" applyBorder="1" applyAlignment="1" applyProtection="1">
      <alignment horizontal="left"/>
      <protection locked="0"/>
    </xf>
    <xf numFmtId="49" fontId="20" fillId="0" borderId="94" xfId="2" applyNumberFormat="1" applyFont="1" applyFill="1" applyBorder="1" applyAlignment="1" applyProtection="1">
      <alignment horizontal="left"/>
      <protection locked="0"/>
    </xf>
    <xf numFmtId="0" fontId="20" fillId="0" borderId="13" xfId="0" applyFont="1" applyFill="1" applyBorder="1" applyAlignment="1" applyProtection="1">
      <alignment horizontal="left"/>
      <protection locked="0"/>
    </xf>
    <xf numFmtId="0" fontId="20" fillId="0" borderId="90" xfId="0" applyFont="1" applyFill="1" applyBorder="1" applyAlignment="1" applyProtection="1">
      <alignment horizontal="left"/>
      <protection locked="0"/>
    </xf>
    <xf numFmtId="0" fontId="19" fillId="0" borderId="58" xfId="0" applyFont="1" applyFill="1" applyBorder="1" applyAlignment="1" applyProtection="1">
      <alignment horizontal="left" wrapText="1"/>
      <protection locked="0"/>
    </xf>
    <xf numFmtId="0" fontId="20" fillId="0" borderId="17" xfId="0" applyFont="1" applyFill="1" applyBorder="1" applyAlignment="1" applyProtection="1">
      <alignment horizontal="left"/>
      <protection locked="0"/>
    </xf>
    <xf numFmtId="0" fontId="20" fillId="0" borderId="9" xfId="0" applyFont="1" applyFill="1" applyBorder="1" applyAlignment="1" applyProtection="1">
      <alignment horizontal="left"/>
      <protection locked="0"/>
    </xf>
    <xf numFmtId="0" fontId="20" fillId="0" borderId="19" xfId="0" applyFont="1" applyFill="1" applyBorder="1" applyAlignment="1" applyProtection="1">
      <alignment horizontal="left"/>
      <protection locked="0"/>
    </xf>
    <xf numFmtId="0" fontId="19" fillId="0" borderId="96" xfId="0" applyFont="1" applyFill="1" applyBorder="1" applyAlignment="1" applyProtection="1">
      <alignment horizontal="left" wrapText="1"/>
      <protection locked="0"/>
    </xf>
    <xf numFmtId="0" fontId="20" fillId="0" borderId="94" xfId="0" applyFont="1" applyFill="1" applyBorder="1" applyAlignment="1" applyProtection="1">
      <alignment horizontal="left"/>
      <protection locked="0"/>
    </xf>
    <xf numFmtId="0" fontId="19" fillId="0" borderId="62" xfId="0" applyFont="1" applyFill="1" applyBorder="1" applyAlignment="1" applyProtection="1">
      <alignment horizontal="left" wrapText="1"/>
      <protection locked="0"/>
    </xf>
    <xf numFmtId="0" fontId="20" fillId="0" borderId="15" xfId="0" applyFont="1" applyFill="1" applyBorder="1" applyAlignment="1" applyProtection="1">
      <alignment horizontal="left"/>
      <protection locked="0"/>
    </xf>
    <xf numFmtId="0" fontId="19" fillId="0" borderId="63" xfId="0" applyFont="1" applyFill="1" applyBorder="1" applyAlignment="1" applyProtection="1">
      <alignment horizontal="left" wrapText="1"/>
      <protection locked="0"/>
    </xf>
    <xf numFmtId="0" fontId="20" fillId="0" borderId="37" xfId="2" applyFont="1" applyFill="1" applyBorder="1" applyAlignment="1" applyProtection="1">
      <alignment horizontal="left" wrapText="1"/>
      <protection locked="0"/>
    </xf>
    <xf numFmtId="0" fontId="20" fillId="0" borderId="13" xfId="0" applyFont="1" applyFill="1" applyBorder="1" applyAlignment="1" applyProtection="1">
      <alignment horizontal="left" wrapText="1"/>
      <protection locked="0"/>
    </xf>
    <xf numFmtId="0" fontId="20" fillId="0" borderId="19" xfId="0" applyFont="1" applyFill="1" applyBorder="1" applyAlignment="1" applyProtection="1">
      <alignment horizontal="left" wrapText="1"/>
      <protection locked="0"/>
    </xf>
    <xf numFmtId="0" fontId="20" fillId="0" borderId="94" xfId="2" applyFont="1" applyFill="1" applyBorder="1" applyAlignment="1" applyProtection="1">
      <alignment horizontal="left" wrapText="1"/>
      <protection locked="0"/>
    </xf>
    <xf numFmtId="0" fontId="20" fillId="0" borderId="15" xfId="0" applyFont="1" applyFill="1" applyBorder="1" applyAlignment="1" applyProtection="1">
      <alignment horizontal="left" wrapText="1"/>
      <protection locked="0"/>
    </xf>
    <xf numFmtId="0" fontId="20" fillId="0" borderId="17" xfId="2" applyFont="1" applyFill="1" applyBorder="1" applyAlignment="1" applyProtection="1">
      <alignment horizontal="left"/>
      <protection locked="0"/>
    </xf>
    <xf numFmtId="0" fontId="19" fillId="0" borderId="64" xfId="0" applyFont="1" applyFill="1" applyBorder="1" applyAlignment="1" applyProtection="1">
      <alignment horizontal="left" wrapText="1"/>
      <protection locked="0"/>
    </xf>
    <xf numFmtId="0" fontId="20" fillId="0" borderId="38" xfId="0" applyFont="1" applyFill="1" applyBorder="1" applyAlignment="1" applyProtection="1">
      <alignment horizontal="left" wrapText="1"/>
      <protection locked="0"/>
    </xf>
    <xf numFmtId="0" fontId="19" fillId="0" borderId="61" xfId="0" applyNumberFormat="1" applyFont="1" applyFill="1" applyBorder="1" applyAlignment="1" applyProtection="1">
      <alignment horizontal="left" wrapText="1"/>
      <protection locked="0"/>
    </xf>
    <xf numFmtId="0" fontId="20" fillId="0" borderId="9" xfId="0" applyNumberFormat="1" applyFont="1" applyFill="1" applyBorder="1" applyAlignment="1" applyProtection="1">
      <alignment horizontal="left" wrapText="1"/>
      <protection locked="0"/>
    </xf>
    <xf numFmtId="0" fontId="19" fillId="0" borderId="59" xfId="0" applyNumberFormat="1" applyFont="1" applyFill="1" applyBorder="1" applyAlignment="1" applyProtection="1">
      <alignment horizontal="left" wrapText="1"/>
      <protection locked="0"/>
    </xf>
    <xf numFmtId="0" fontId="20" fillId="0" borderId="13" xfId="0" applyNumberFormat="1" applyFont="1" applyFill="1" applyBorder="1" applyAlignment="1" applyProtection="1">
      <alignment horizontal="left" wrapText="1"/>
      <protection locked="0"/>
    </xf>
    <xf numFmtId="0" fontId="20" fillId="0" borderId="90" xfId="0" applyFont="1" applyFill="1" applyBorder="1" applyAlignment="1" applyProtection="1">
      <alignment horizontal="left" wrapText="1"/>
      <protection locked="0"/>
    </xf>
    <xf numFmtId="0" fontId="19" fillId="0" borderId="58" xfId="0" applyNumberFormat="1" applyFont="1" applyFill="1" applyBorder="1" applyAlignment="1" applyProtection="1">
      <alignment horizontal="left" wrapText="1"/>
      <protection locked="0"/>
    </xf>
    <xf numFmtId="0" fontId="20" fillId="0" borderId="17" xfId="0" applyNumberFormat="1" applyFont="1" applyFill="1" applyBorder="1" applyAlignment="1" applyProtection="1">
      <alignment horizontal="left" wrapText="1"/>
      <protection locked="0"/>
    </xf>
    <xf numFmtId="0" fontId="19" fillId="0" borderId="64" xfId="0" applyNumberFormat="1" applyFont="1" applyFill="1" applyBorder="1" applyAlignment="1" applyProtection="1">
      <alignment horizontal="left" wrapText="1"/>
      <protection locked="0"/>
    </xf>
    <xf numFmtId="0" fontId="20" fillId="0" borderId="38" xfId="0" applyNumberFormat="1" applyFont="1" applyFill="1" applyBorder="1" applyAlignment="1" applyProtection="1">
      <alignment horizontal="left" wrapText="1"/>
      <protection locked="0"/>
    </xf>
    <xf numFmtId="0" fontId="19" fillId="0" borderId="60" xfId="0" applyNumberFormat="1" applyFont="1" applyFill="1" applyBorder="1" applyAlignment="1" applyProtection="1">
      <alignment horizontal="left" wrapText="1"/>
      <protection locked="0"/>
    </xf>
    <xf numFmtId="0" fontId="20" fillId="0" borderId="19" xfId="0" applyNumberFormat="1" applyFont="1" applyFill="1" applyBorder="1" applyAlignment="1" applyProtection="1">
      <alignment horizontal="left" wrapText="1"/>
      <protection locked="0"/>
    </xf>
    <xf numFmtId="0" fontId="19" fillId="0" borderId="62" xfId="0" applyNumberFormat="1" applyFont="1" applyFill="1" applyBorder="1" applyAlignment="1" applyProtection="1">
      <alignment horizontal="left" wrapText="1"/>
      <protection locked="0"/>
    </xf>
    <xf numFmtId="0" fontId="20" fillId="0" borderId="15" xfId="0" applyNumberFormat="1" applyFont="1" applyFill="1" applyBorder="1" applyAlignment="1" applyProtection="1">
      <alignment horizontal="left" wrapText="1"/>
      <protection locked="0"/>
    </xf>
    <xf numFmtId="0" fontId="20" fillId="0" borderId="38" xfId="1" applyNumberFormat="1" applyFont="1" applyFill="1" applyBorder="1" applyAlignment="1" applyProtection="1">
      <alignment horizontal="left" wrapText="1"/>
      <protection locked="0"/>
    </xf>
    <xf numFmtId="0" fontId="20" fillId="0" borderId="13" xfId="1" applyNumberFormat="1" applyFont="1" applyFill="1" applyBorder="1" applyAlignment="1" applyProtection="1">
      <alignment horizontal="left" wrapText="1"/>
      <protection locked="0"/>
    </xf>
    <xf numFmtId="0" fontId="20" fillId="0" borderId="19" xfId="1" applyNumberFormat="1" applyFont="1" applyFill="1" applyBorder="1" applyAlignment="1" applyProtection="1">
      <alignment horizontal="left" wrapText="1"/>
      <protection locked="0"/>
    </xf>
    <xf numFmtId="0" fontId="20" fillId="0" borderId="15" xfId="1" applyNumberFormat="1" applyFont="1" applyFill="1" applyBorder="1" applyAlignment="1" applyProtection="1">
      <alignment horizontal="left" wrapText="1"/>
      <protection locked="0"/>
    </xf>
    <xf numFmtId="0" fontId="20" fillId="0" borderId="17" xfId="0" applyFont="1" applyFill="1" applyBorder="1" applyAlignment="1" applyProtection="1">
      <alignment horizontal="left" wrapText="1"/>
      <protection locked="0"/>
    </xf>
    <xf numFmtId="0" fontId="19" fillId="0" borderId="96" xfId="0" applyNumberFormat="1" applyFont="1" applyFill="1" applyBorder="1" applyAlignment="1" applyProtection="1">
      <alignment horizontal="left" wrapText="1"/>
      <protection locked="0"/>
    </xf>
    <xf numFmtId="0" fontId="20" fillId="0" borderId="94" xfId="0" applyNumberFormat="1" applyFont="1" applyFill="1" applyBorder="1" applyAlignment="1" applyProtection="1">
      <alignment horizontal="left" wrapText="1"/>
      <protection locked="0"/>
    </xf>
    <xf numFmtId="0" fontId="19" fillId="0" borderId="65" xfId="0" applyFont="1" applyFill="1" applyBorder="1" applyAlignment="1" applyProtection="1">
      <alignment horizontal="left" wrapText="1"/>
      <protection locked="0"/>
    </xf>
    <xf numFmtId="0" fontId="20" fillId="0" borderId="40" xfId="0" applyFont="1" applyFill="1" applyBorder="1" applyAlignment="1" applyProtection="1">
      <alignment horizontal="left" wrapText="1"/>
      <protection locked="0"/>
    </xf>
    <xf numFmtId="0" fontId="19" fillId="0" borderId="78" xfId="0" applyFont="1" applyFill="1" applyBorder="1" applyAlignment="1" applyProtection="1">
      <alignment horizontal="left" wrapText="1"/>
      <protection locked="0"/>
    </xf>
    <xf numFmtId="0" fontId="20" fillId="0" borderId="76" xfId="0" applyFont="1" applyFill="1" applyBorder="1" applyAlignment="1" applyProtection="1">
      <alignment horizontal="left" wrapText="1"/>
      <protection locked="0"/>
    </xf>
    <xf numFmtId="0" fontId="19" fillId="0" borderId="82" xfId="0" applyFont="1" applyFill="1" applyBorder="1" applyAlignment="1" applyProtection="1">
      <alignment horizontal="left" wrapText="1"/>
      <protection locked="0"/>
    </xf>
    <xf numFmtId="0" fontId="20" fillId="0" borderId="80" xfId="0" applyFont="1" applyFill="1" applyBorder="1" applyAlignment="1" applyProtection="1">
      <alignment horizontal="left" wrapText="1"/>
      <protection locked="0"/>
    </xf>
    <xf numFmtId="0" fontId="19" fillId="0" borderId="82" xfId="0" applyNumberFormat="1" applyFont="1" applyFill="1" applyBorder="1" applyAlignment="1" applyProtection="1">
      <alignment horizontal="left" wrapText="1"/>
      <protection locked="0"/>
    </xf>
    <xf numFmtId="0" fontId="20" fillId="0" borderId="80" xfId="0" applyNumberFormat="1" applyFont="1" applyFill="1" applyBorder="1" applyAlignment="1" applyProtection="1">
      <alignment horizontal="left" wrapText="1"/>
      <protection locked="0"/>
    </xf>
    <xf numFmtId="0" fontId="19" fillId="0" borderId="102" xfId="0" applyNumberFormat="1" applyFont="1" applyFill="1" applyBorder="1" applyAlignment="1" applyProtection="1">
      <alignment horizontal="left" wrapText="1"/>
      <protection locked="0"/>
    </xf>
    <xf numFmtId="0" fontId="20" fillId="0" borderId="100" xfId="0" applyNumberFormat="1" applyFont="1" applyFill="1" applyBorder="1" applyAlignment="1" applyProtection="1">
      <alignment horizontal="left" wrapText="1"/>
      <protection locked="0"/>
    </xf>
    <xf numFmtId="0" fontId="19" fillId="0" borderId="110" xfId="0" applyFont="1" applyFill="1" applyBorder="1" applyAlignment="1" applyProtection="1">
      <alignment horizontal="left" wrapText="1"/>
      <protection locked="0"/>
    </xf>
    <xf numFmtId="0" fontId="20" fillId="0" borderId="108" xfId="0" applyFont="1" applyFill="1" applyBorder="1" applyAlignment="1" applyProtection="1">
      <alignment horizontal="left" wrapText="1"/>
      <protection locked="0"/>
    </xf>
    <xf numFmtId="0" fontId="19" fillId="0" borderId="114" xfId="0" applyNumberFormat="1" applyFont="1" applyFill="1" applyBorder="1" applyAlignment="1" applyProtection="1">
      <alignment horizontal="left" wrapText="1"/>
      <protection locked="0"/>
    </xf>
    <xf numFmtId="0" fontId="20" fillId="0" borderId="112" xfId="0" applyNumberFormat="1" applyFont="1" applyFill="1" applyBorder="1" applyAlignment="1" applyProtection="1">
      <alignment horizontal="left" wrapText="1"/>
      <protection locked="0"/>
    </xf>
    <xf numFmtId="0" fontId="19" fillId="0" borderId="106" xfId="0" applyNumberFormat="1" applyFont="1" applyFill="1" applyBorder="1" applyAlignment="1" applyProtection="1">
      <alignment horizontal="left" wrapText="1"/>
      <protection locked="0"/>
    </xf>
    <xf numFmtId="0" fontId="20" fillId="0" borderId="104" xfId="0" applyNumberFormat="1" applyFont="1" applyFill="1" applyBorder="1" applyAlignment="1" applyProtection="1">
      <alignment horizontal="left" wrapText="1"/>
      <protection locked="0"/>
    </xf>
    <xf numFmtId="0" fontId="19" fillId="0" borderId="85" xfId="0" applyNumberFormat="1" applyFont="1" applyFill="1" applyBorder="1" applyAlignment="1" applyProtection="1">
      <alignment horizontal="left" wrapText="1"/>
      <protection locked="0"/>
    </xf>
    <xf numFmtId="0" fontId="20" fillId="0" borderId="42" xfId="0" applyNumberFormat="1" applyFont="1" applyFill="1" applyBorder="1" applyAlignment="1" applyProtection="1">
      <alignment horizontal="left" wrapText="1"/>
      <protection locked="0"/>
    </xf>
    <xf numFmtId="0" fontId="20" fillId="0" borderId="9" xfId="2" applyNumberFormat="1" applyFont="1" applyFill="1" applyBorder="1" applyAlignment="1" applyProtection="1">
      <alignment horizontal="left" wrapText="1"/>
      <protection locked="0"/>
    </xf>
    <xf numFmtId="0" fontId="20" fillId="0" borderId="17" xfId="2" applyNumberFormat="1" applyFont="1" applyFill="1" applyBorder="1" applyAlignment="1" applyProtection="1">
      <alignment horizontal="left" wrapText="1"/>
      <protection locked="0"/>
    </xf>
    <xf numFmtId="0" fontId="20" fillId="0" borderId="13" xfId="2" applyNumberFormat="1" applyFont="1" applyFill="1" applyBorder="1" applyAlignment="1" applyProtection="1">
      <alignment horizontal="left" wrapText="1"/>
      <protection locked="0"/>
    </xf>
    <xf numFmtId="0" fontId="20" fillId="0" borderId="19" xfId="2" applyNumberFormat="1" applyFont="1" applyFill="1" applyBorder="1" applyAlignment="1" applyProtection="1">
      <alignment horizontal="left" wrapText="1"/>
      <protection locked="0"/>
    </xf>
    <xf numFmtId="0" fontId="20" fillId="0" borderId="15" xfId="2" applyNumberFormat="1" applyFont="1" applyFill="1" applyBorder="1" applyAlignment="1" applyProtection="1">
      <alignment horizontal="left" wrapText="1"/>
      <protection locked="0"/>
    </xf>
    <xf numFmtId="0" fontId="20" fillId="0" borderId="9" xfId="0" applyFont="1" applyFill="1" applyBorder="1" applyAlignment="1" applyProtection="1">
      <alignment horizontal="left" wrapText="1"/>
      <protection locked="0"/>
    </xf>
    <xf numFmtId="0" fontId="20" fillId="0" borderId="94" xfId="0" applyFont="1" applyFill="1" applyBorder="1" applyAlignment="1" applyProtection="1">
      <alignment horizontal="left" wrapText="1"/>
      <protection locked="0"/>
    </xf>
    <xf numFmtId="0" fontId="19" fillId="0" borderId="58" xfId="1" applyFont="1" applyFill="1" applyBorder="1" applyAlignment="1" applyProtection="1">
      <alignment horizontal="left" wrapText="1"/>
      <protection locked="0"/>
    </xf>
    <xf numFmtId="0" fontId="20" fillId="0" borderId="17" xfId="1" applyFont="1" applyFill="1" applyBorder="1" applyAlignment="1" applyProtection="1">
      <alignment horizontal="left" wrapText="1"/>
      <protection locked="0"/>
    </xf>
    <xf numFmtId="0" fontId="19" fillId="0" borderId="59" xfId="1" applyFont="1" applyFill="1" applyBorder="1" applyAlignment="1" applyProtection="1">
      <alignment horizontal="left" wrapText="1"/>
      <protection locked="0"/>
    </xf>
    <xf numFmtId="0" fontId="20" fillId="0" borderId="13" xfId="1" applyFont="1" applyFill="1" applyBorder="1" applyAlignment="1" applyProtection="1">
      <alignment horizontal="left" wrapText="1"/>
      <protection locked="0"/>
    </xf>
    <xf numFmtId="0" fontId="19" fillId="0" borderId="60" xfId="1" applyFont="1" applyFill="1" applyBorder="1" applyAlignment="1" applyProtection="1">
      <alignment horizontal="left" wrapText="1"/>
      <protection locked="0"/>
    </xf>
    <xf numFmtId="0" fontId="20" fillId="0" borderId="19" xfId="1" applyFont="1" applyFill="1" applyBorder="1" applyAlignment="1" applyProtection="1">
      <alignment horizontal="left" wrapText="1"/>
      <protection locked="0"/>
    </xf>
    <xf numFmtId="0" fontId="19" fillId="0" borderId="61" xfId="1" applyFont="1" applyFill="1" applyBorder="1" applyAlignment="1" applyProtection="1">
      <alignment horizontal="left" wrapText="1"/>
      <protection locked="0"/>
    </xf>
    <xf numFmtId="0" fontId="20" fillId="0" borderId="9" xfId="1" applyFont="1" applyFill="1" applyBorder="1" applyAlignment="1" applyProtection="1">
      <alignment horizontal="left" wrapText="1"/>
      <protection locked="0"/>
    </xf>
    <xf numFmtId="0" fontId="19" fillId="0" borderId="116" xfId="0" applyNumberFormat="1" applyFont="1" applyFill="1" applyBorder="1" applyAlignment="1" applyProtection="1">
      <alignment horizontal="left" wrapText="1"/>
      <protection locked="0"/>
    </xf>
    <xf numFmtId="0" fontId="20" fillId="0" borderId="98" xfId="0" applyNumberFormat="1" applyFont="1" applyFill="1" applyBorder="1" applyAlignment="1" applyProtection="1">
      <alignment horizontal="left" wrapText="1"/>
      <protection locked="0"/>
    </xf>
    <xf numFmtId="0" fontId="19" fillId="0" borderId="92" xfId="0" applyNumberFormat="1" applyFont="1" applyFill="1" applyBorder="1" applyAlignment="1" applyProtection="1">
      <alignment horizontal="left" wrapText="1"/>
      <protection locked="0"/>
    </xf>
    <xf numFmtId="0" fontId="20" fillId="0" borderId="90" xfId="0" applyNumberFormat="1" applyFont="1" applyFill="1" applyBorder="1" applyAlignment="1" applyProtection="1">
      <alignment horizontal="left" wrapText="1"/>
      <protection locked="0"/>
    </xf>
    <xf numFmtId="0" fontId="19" fillId="0" borderId="66" xfId="0" applyNumberFormat="1" applyFont="1" applyFill="1" applyBorder="1" applyAlignment="1" applyProtection="1">
      <alignment horizontal="left" wrapText="1"/>
      <protection locked="0"/>
    </xf>
    <xf numFmtId="0" fontId="20" fillId="0" borderId="26" xfId="0" applyNumberFormat="1" applyFont="1" applyFill="1" applyBorder="1" applyAlignment="1" applyProtection="1">
      <alignment horizontal="left" wrapText="1"/>
      <protection locked="0"/>
    </xf>
    <xf numFmtId="0" fontId="21" fillId="0" borderId="13" xfId="0" applyNumberFormat="1" applyFont="1" applyFill="1" applyBorder="1" applyAlignment="1" applyProtection="1">
      <alignment horizontal="left" wrapText="1"/>
      <protection locked="0"/>
    </xf>
    <xf numFmtId="0" fontId="8" fillId="4" borderId="120" xfId="0" applyFont="1" applyFill="1" applyBorder="1" applyAlignment="1" applyProtection="1">
      <alignment horizontal="left" vertical="center" wrapText="1"/>
      <protection locked="0"/>
    </xf>
    <xf numFmtId="0" fontId="19" fillId="0" borderId="70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Fill="1" applyBorder="1" applyAlignment="1" applyProtection="1">
      <alignment horizontal="left" wrapText="1"/>
      <protection locked="0"/>
    </xf>
    <xf numFmtId="0" fontId="19" fillId="0" borderId="68" xfId="0" applyFont="1" applyFill="1" applyBorder="1" applyAlignment="1" applyProtection="1">
      <alignment horizontal="left" wrapText="1"/>
      <protection locked="0"/>
    </xf>
    <xf numFmtId="0" fontId="19" fillId="0" borderId="72" xfId="0" applyFont="1" applyFill="1" applyBorder="1" applyAlignment="1" applyProtection="1">
      <alignment horizontal="left" wrapText="1"/>
      <protection locked="0"/>
    </xf>
    <xf numFmtId="0" fontId="19" fillId="0" borderId="121" xfId="0" applyFont="1" applyFill="1" applyBorder="1" applyAlignment="1" applyProtection="1">
      <alignment horizontal="left" wrapText="1"/>
      <protection locked="0"/>
    </xf>
    <xf numFmtId="0" fontId="19" fillId="0" borderId="122" xfId="0" applyFont="1" applyFill="1" applyBorder="1" applyAlignment="1" applyProtection="1">
      <alignment horizontal="left" wrapText="1"/>
      <protection locked="0"/>
    </xf>
    <xf numFmtId="0" fontId="11" fillId="0" borderId="68" xfId="0" applyFont="1" applyFill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9" fillId="0" borderId="74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123" xfId="0" applyFont="1" applyFill="1" applyBorder="1" applyAlignment="1" applyProtection="1">
      <alignment horizontal="left" wrapText="1"/>
      <protection locked="0"/>
    </xf>
    <xf numFmtId="0" fontId="19" fillId="0" borderId="72" xfId="0" applyNumberFormat="1" applyFont="1" applyFill="1" applyBorder="1" applyAlignment="1" applyProtection="1">
      <alignment horizontal="left" wrapText="1"/>
      <protection locked="0"/>
    </xf>
    <xf numFmtId="0" fontId="19" fillId="0" borderId="2" xfId="0" applyNumberFormat="1" applyFont="1" applyFill="1" applyBorder="1" applyAlignment="1" applyProtection="1">
      <alignment horizontal="left" wrapText="1"/>
      <protection locked="0"/>
    </xf>
    <xf numFmtId="0" fontId="12" fillId="0" borderId="2" xfId="0" applyNumberFormat="1" applyFont="1" applyFill="1" applyBorder="1" applyAlignment="1" applyProtection="1">
      <alignment horizontal="left" wrapText="1"/>
      <protection locked="0"/>
    </xf>
    <xf numFmtId="0" fontId="19" fillId="0" borderId="70" xfId="0" applyNumberFormat="1" applyFont="1" applyFill="1" applyBorder="1" applyAlignment="1" applyProtection="1">
      <alignment horizontal="left" wrapText="1"/>
      <protection locked="0"/>
    </xf>
    <xf numFmtId="0" fontId="19" fillId="0" borderId="123" xfId="0" applyNumberFormat="1" applyFont="1" applyFill="1" applyBorder="1" applyAlignment="1" applyProtection="1">
      <alignment horizontal="left" wrapText="1"/>
      <protection locked="0"/>
    </xf>
    <xf numFmtId="0" fontId="19" fillId="0" borderId="68" xfId="0" applyNumberFormat="1" applyFont="1" applyFill="1" applyBorder="1" applyAlignment="1" applyProtection="1">
      <alignment horizontal="left" wrapText="1"/>
      <protection locked="0"/>
    </xf>
    <xf numFmtId="0" fontId="19" fillId="0" borderId="74" xfId="0" applyNumberFormat="1" applyFont="1" applyFill="1" applyBorder="1" applyAlignment="1" applyProtection="1">
      <alignment horizontal="left" wrapText="1"/>
      <protection locked="0"/>
    </xf>
    <xf numFmtId="0" fontId="19" fillId="0" borderId="123" xfId="1" applyNumberFormat="1" applyFont="1" applyFill="1" applyBorder="1" applyAlignment="1" applyProtection="1">
      <alignment horizontal="left" wrapText="1"/>
      <protection locked="0"/>
    </xf>
    <xf numFmtId="0" fontId="19" fillId="0" borderId="2" xfId="1" applyNumberFormat="1" applyFont="1" applyFill="1" applyBorder="1" applyAlignment="1" applyProtection="1">
      <alignment horizontal="left" wrapText="1"/>
      <protection locked="0"/>
    </xf>
    <xf numFmtId="0" fontId="12" fillId="0" borderId="2" xfId="1" applyNumberFormat="1" applyFont="1" applyFill="1" applyBorder="1" applyAlignment="1" applyProtection="1">
      <alignment horizontal="left" wrapText="1"/>
      <protection locked="0"/>
    </xf>
    <xf numFmtId="0" fontId="19" fillId="0" borderId="68" xfId="1" applyNumberFormat="1" applyFont="1" applyFill="1" applyBorder="1" applyAlignment="1" applyProtection="1">
      <alignment horizontal="left" wrapText="1"/>
      <protection locked="0"/>
    </xf>
    <xf numFmtId="0" fontId="19" fillId="0" borderId="74" xfId="1" applyNumberFormat="1" applyFont="1" applyFill="1" applyBorder="1" applyAlignment="1" applyProtection="1">
      <alignment horizontal="left" wrapText="1"/>
      <protection locked="0"/>
    </xf>
    <xf numFmtId="0" fontId="19" fillId="0" borderId="122" xfId="0" applyNumberFormat="1" applyFont="1" applyFill="1" applyBorder="1" applyAlignment="1" applyProtection="1">
      <alignment horizontal="left" wrapText="1"/>
      <protection locked="0"/>
    </xf>
    <xf numFmtId="0" fontId="19" fillId="0" borderId="124" xfId="0" applyFont="1" applyFill="1" applyBorder="1" applyAlignment="1" applyProtection="1">
      <alignment horizontal="left" wrapText="1"/>
      <protection locked="0"/>
    </xf>
    <xf numFmtId="0" fontId="19" fillId="0" borderId="125" xfId="0" applyFont="1" applyFill="1" applyBorder="1" applyAlignment="1" applyProtection="1">
      <alignment horizontal="left" wrapText="1"/>
      <protection locked="0"/>
    </xf>
    <xf numFmtId="0" fontId="19" fillId="0" borderId="126" xfId="0" applyFont="1" applyFill="1" applyBorder="1" applyAlignment="1" applyProtection="1">
      <alignment horizontal="left" wrapText="1"/>
      <protection locked="0"/>
    </xf>
    <xf numFmtId="0" fontId="12" fillId="0" borderId="126" xfId="0" applyFont="1" applyFill="1" applyBorder="1" applyAlignment="1" applyProtection="1">
      <alignment horizontal="left" wrapText="1"/>
      <protection locked="0"/>
    </xf>
    <xf numFmtId="0" fontId="19" fillId="0" borderId="126" xfId="0" applyNumberFormat="1" applyFont="1" applyFill="1" applyBorder="1" applyAlignment="1" applyProtection="1">
      <alignment horizontal="left" wrapText="1"/>
      <protection locked="0"/>
    </xf>
    <xf numFmtId="0" fontId="19" fillId="0" borderId="127" xfId="0" applyNumberFormat="1" applyFont="1" applyFill="1" applyBorder="1" applyAlignment="1" applyProtection="1">
      <alignment horizontal="left" wrapText="1"/>
      <protection locked="0"/>
    </xf>
    <xf numFmtId="0" fontId="19" fillId="0" borderId="128" xfId="0" applyFont="1" applyFill="1" applyBorder="1" applyAlignment="1" applyProtection="1">
      <alignment horizontal="left" wrapText="1"/>
      <protection locked="0"/>
    </xf>
    <xf numFmtId="0" fontId="19" fillId="0" borderId="129" xfId="0" applyNumberFormat="1" applyFont="1" applyFill="1" applyBorder="1" applyAlignment="1" applyProtection="1">
      <alignment horizontal="left" wrapText="1"/>
      <protection locked="0"/>
    </xf>
    <xf numFmtId="0" fontId="19" fillId="0" borderId="130" xfId="0" applyNumberFormat="1" applyFont="1" applyFill="1" applyBorder="1" applyAlignment="1" applyProtection="1">
      <alignment horizontal="left" wrapText="1"/>
      <protection locked="0"/>
    </xf>
    <xf numFmtId="0" fontId="12" fillId="0" borderId="126" xfId="0" applyNumberFormat="1" applyFont="1" applyFill="1" applyBorder="1" applyAlignment="1" applyProtection="1">
      <alignment horizontal="left" wrapText="1"/>
      <protection locked="0"/>
    </xf>
    <xf numFmtId="0" fontId="19" fillId="0" borderId="131" xfId="0" applyNumberFormat="1" applyFont="1" applyFill="1" applyBorder="1" applyAlignment="1" applyProtection="1">
      <alignment horizontal="left" wrapText="1"/>
      <protection locked="0"/>
    </xf>
    <xf numFmtId="0" fontId="19" fillId="0" borderId="70" xfId="1" applyFont="1" applyFill="1" applyBorder="1" applyAlignment="1" applyProtection="1">
      <alignment horizontal="left" wrapText="1"/>
      <protection locked="0"/>
    </xf>
    <xf numFmtId="0" fontId="19" fillId="0" borderId="2" xfId="1" applyFont="1" applyFill="1" applyBorder="1" applyAlignment="1" applyProtection="1">
      <alignment horizontal="left" wrapText="1"/>
      <protection locked="0"/>
    </xf>
    <xf numFmtId="0" fontId="12" fillId="0" borderId="2" xfId="1" applyFont="1" applyFill="1" applyBorder="1" applyAlignment="1" applyProtection="1">
      <alignment horizontal="left" wrapText="1"/>
      <protection locked="0"/>
    </xf>
    <xf numFmtId="0" fontId="19" fillId="0" borderId="68" xfId="1" applyFont="1" applyFill="1" applyBorder="1" applyAlignment="1" applyProtection="1">
      <alignment horizontal="left" wrapText="1"/>
      <protection locked="0"/>
    </xf>
    <xf numFmtId="0" fontId="19" fillId="0" borderId="72" xfId="1" applyFont="1" applyFill="1" applyBorder="1" applyAlignment="1" applyProtection="1">
      <alignment horizontal="left" wrapText="1"/>
      <protection locked="0"/>
    </xf>
    <xf numFmtId="0" fontId="19" fillId="0" borderId="132" xfId="0" applyNumberFormat="1" applyFont="1" applyFill="1" applyBorder="1" applyAlignment="1" applyProtection="1">
      <alignment horizontal="left" wrapText="1"/>
      <protection locked="0"/>
    </xf>
    <xf numFmtId="0" fontId="12" fillId="0" borderId="122" xfId="0" applyNumberFormat="1" applyFont="1" applyFill="1" applyBorder="1" applyAlignment="1" applyProtection="1">
      <alignment horizontal="left" wrapText="1"/>
      <protection locked="0"/>
    </xf>
    <xf numFmtId="0" fontId="19" fillId="0" borderId="121" xfId="0" applyNumberFormat="1" applyFont="1" applyFill="1" applyBorder="1" applyAlignment="1" applyProtection="1">
      <alignment horizontal="left" wrapText="1"/>
      <protection locked="0"/>
    </xf>
    <xf numFmtId="0" fontId="12" fillId="0" borderId="70" xfId="0" applyNumberFormat="1" applyFont="1" applyFill="1" applyBorder="1" applyAlignment="1" applyProtection="1">
      <alignment horizontal="left" wrapText="1"/>
      <protection locked="0"/>
    </xf>
    <xf numFmtId="0" fontId="12" fillId="0" borderId="123" xfId="0" applyNumberFormat="1" applyFont="1" applyFill="1" applyBorder="1" applyAlignment="1" applyProtection="1">
      <alignment horizontal="left" wrapText="1"/>
      <protection locked="0"/>
    </xf>
    <xf numFmtId="0" fontId="19" fillId="0" borderId="55" xfId="0" applyNumberFormat="1" applyFont="1" applyFill="1" applyBorder="1" applyAlignment="1" applyProtection="1">
      <alignment horizontal="left" wrapText="1"/>
      <protection locked="0"/>
    </xf>
    <xf numFmtId="0" fontId="8" fillId="4" borderId="133" xfId="0" applyFont="1" applyFill="1" applyBorder="1" applyAlignment="1" applyProtection="1">
      <alignment horizontal="left" vertical="center" wrapText="1"/>
      <protection locked="0"/>
    </xf>
    <xf numFmtId="0" fontId="19" fillId="0" borderId="134" xfId="0" applyFont="1" applyFill="1" applyBorder="1" applyAlignment="1" applyProtection="1">
      <alignment horizontal="left" wrapText="1"/>
      <protection locked="0"/>
    </xf>
    <xf numFmtId="0" fontId="11" fillId="0" borderId="134" xfId="0" applyFont="1" applyFill="1" applyBorder="1" applyAlignment="1" applyProtection="1">
      <alignment horizontal="left" wrapText="1"/>
      <protection locked="0"/>
    </xf>
    <xf numFmtId="0" fontId="19" fillId="0" borderId="135" xfId="0" applyFont="1" applyFill="1" applyBorder="1" applyAlignment="1" applyProtection="1">
      <alignment horizontal="left" wrapText="1"/>
      <protection locked="0"/>
    </xf>
    <xf numFmtId="0" fontId="19" fillId="0" borderId="136" xfId="0" applyFont="1" applyFill="1" applyBorder="1" applyAlignment="1" applyProtection="1">
      <alignment horizontal="left" wrapText="1"/>
      <protection locked="0"/>
    </xf>
    <xf numFmtId="0" fontId="11" fillId="0" borderId="46" xfId="0" applyFont="1" applyFill="1" applyBorder="1" applyAlignment="1" applyProtection="1">
      <alignment horizontal="left" wrapText="1"/>
      <protection locked="0"/>
    </xf>
    <xf numFmtId="0" fontId="19" fillId="0" borderId="137" xfId="0" applyFont="1" applyFill="1" applyBorder="1" applyAlignment="1" applyProtection="1">
      <alignment horizontal="left" wrapText="1"/>
      <protection locked="0"/>
    </xf>
    <xf numFmtId="0" fontId="19" fillId="0" borderId="46" xfId="0" applyFont="1" applyFill="1" applyBorder="1" applyAlignment="1" applyProtection="1">
      <alignment horizontal="left" wrapText="1"/>
      <protection locked="0"/>
    </xf>
    <xf numFmtId="0" fontId="19" fillId="0" borderId="56" xfId="0" applyFont="1" applyFill="1" applyBorder="1" applyAlignment="1" applyProtection="1">
      <alignment horizontal="left" wrapText="1"/>
      <protection locked="0"/>
    </xf>
    <xf numFmtId="0" fontId="19" fillId="0" borderId="138" xfId="0" applyFont="1" applyFill="1" applyBorder="1" applyAlignment="1" applyProtection="1">
      <alignment horizontal="left" wrapText="1"/>
      <protection locked="0"/>
    </xf>
    <xf numFmtId="0" fontId="11" fillId="0" borderId="56" xfId="0" applyFont="1" applyFill="1" applyBorder="1" applyAlignment="1" applyProtection="1">
      <alignment horizontal="left" wrapText="1"/>
      <protection locked="0"/>
    </xf>
    <xf numFmtId="0" fontId="19" fillId="0" borderId="29" xfId="0" applyFont="1" applyFill="1" applyBorder="1" applyAlignment="1" applyProtection="1">
      <alignment horizontal="left" wrapText="1"/>
      <protection locked="0"/>
    </xf>
    <xf numFmtId="0" fontId="19" fillId="0" borderId="139" xfId="0" applyFont="1" applyFill="1" applyBorder="1" applyAlignment="1" applyProtection="1">
      <alignment horizontal="left" wrapText="1"/>
      <protection locked="0"/>
    </xf>
    <xf numFmtId="0" fontId="12" fillId="0" borderId="134" xfId="0" applyFont="1" applyFill="1" applyBorder="1" applyAlignment="1" applyProtection="1">
      <alignment horizontal="left" wrapText="1"/>
      <protection locked="0"/>
    </xf>
    <xf numFmtId="0" fontId="19" fillId="0" borderId="140" xfId="0" applyFont="1" applyFill="1" applyBorder="1" applyAlignment="1" applyProtection="1">
      <alignment horizontal="left" wrapText="1"/>
      <protection locked="0"/>
    </xf>
    <xf numFmtId="0" fontId="19" fillId="0" borderId="141" xfId="0" applyFont="1" applyFill="1" applyBorder="1" applyAlignment="1" applyProtection="1">
      <alignment horizontal="left" wrapText="1"/>
      <protection locked="0"/>
    </xf>
    <xf numFmtId="0" fontId="11" fillId="0" borderId="141" xfId="0" applyFont="1" applyFill="1" applyBorder="1" applyAlignment="1" applyProtection="1">
      <alignment horizontal="left" wrapText="1"/>
      <protection locked="0"/>
    </xf>
    <xf numFmtId="0" fontId="19" fillId="0" borderId="142" xfId="0" applyFont="1" applyFill="1" applyBorder="1" applyAlignment="1" applyProtection="1">
      <alignment horizontal="left" wrapText="1"/>
      <protection locked="0"/>
    </xf>
    <xf numFmtId="0" fontId="19" fillId="0" borderId="143" xfId="0" applyFont="1" applyFill="1" applyBorder="1" applyAlignment="1" applyProtection="1">
      <alignment horizontal="left" wrapText="1"/>
      <protection locked="0"/>
    </xf>
    <xf numFmtId="0" fontId="19" fillId="0" borderId="144" xfId="0" applyFont="1" applyFill="1" applyBorder="1" applyAlignment="1" applyProtection="1">
      <alignment horizontal="left" wrapText="1"/>
      <protection locked="0"/>
    </xf>
    <xf numFmtId="0" fontId="19" fillId="0" borderId="145" xfId="0" applyFont="1" applyFill="1" applyBorder="1" applyAlignment="1" applyProtection="1">
      <alignment horizontal="left" wrapText="1"/>
      <protection locked="0"/>
    </xf>
    <xf numFmtId="0" fontId="19" fillId="0" borderId="146" xfId="0" applyFont="1" applyFill="1" applyBorder="1" applyAlignment="1" applyProtection="1">
      <alignment horizontal="left" wrapText="1"/>
      <protection locked="0"/>
    </xf>
    <xf numFmtId="0" fontId="19" fillId="0" borderId="147" xfId="0" applyFont="1" applyFill="1" applyBorder="1" applyAlignment="1" applyProtection="1">
      <alignment horizontal="left" wrapText="1"/>
      <protection locked="0"/>
    </xf>
    <xf numFmtId="0" fontId="11" fillId="0" borderId="138" xfId="0" applyFont="1" applyFill="1" applyBorder="1" applyAlignment="1" applyProtection="1">
      <alignment horizontal="left" wrapText="1"/>
      <protection locked="0"/>
    </xf>
    <xf numFmtId="0" fontId="11" fillId="0" borderId="134" xfId="0" applyFont="1" applyFill="1" applyBorder="1" applyAlignment="1" applyProtection="1">
      <alignment wrapText="1"/>
      <protection locked="0"/>
    </xf>
    <xf numFmtId="0" fontId="19" fillId="0" borderId="56" xfId="0" applyFont="1" applyFill="1" applyBorder="1" applyAlignment="1" applyProtection="1">
      <alignment wrapText="1"/>
      <protection locked="0"/>
    </xf>
    <xf numFmtId="0" fontId="11" fillId="0" borderId="138" xfId="0" applyFont="1" applyFill="1" applyBorder="1" applyAlignment="1" applyProtection="1">
      <alignment wrapText="1"/>
      <protection locked="0"/>
    </xf>
    <xf numFmtId="0" fontId="19" fillId="0" borderId="137" xfId="0" applyFont="1" applyFill="1" applyBorder="1" applyAlignment="1" applyProtection="1">
      <alignment wrapText="1"/>
      <protection locked="0"/>
    </xf>
    <xf numFmtId="0" fontId="11" fillId="0" borderId="45" xfId="0" applyFont="1" applyFill="1" applyBorder="1" applyAlignment="1" applyProtection="1">
      <alignment horizontal="left" wrapText="1"/>
      <protection locked="0"/>
    </xf>
    <xf numFmtId="0" fontId="19" fillId="0" borderId="148" xfId="0" applyFont="1" applyFill="1" applyBorder="1" applyAlignment="1" applyProtection="1">
      <alignment horizontal="left" wrapText="1"/>
      <protection locked="0"/>
    </xf>
    <xf numFmtId="0" fontId="11" fillId="0" borderId="149" xfId="0" applyFont="1" applyFill="1" applyBorder="1" applyAlignment="1" applyProtection="1">
      <alignment horizontal="left" wrapText="1"/>
    </xf>
    <xf numFmtId="0" fontId="13" fillId="3" borderId="150" xfId="0" applyFont="1" applyFill="1" applyBorder="1" applyAlignment="1" applyProtection="1">
      <alignment horizontal="center" vertical="center" wrapText="1"/>
      <protection locked="0"/>
    </xf>
    <xf numFmtId="0" fontId="8" fillId="0" borderId="37" xfId="0" applyNumberFormat="1" applyFont="1" applyFill="1" applyBorder="1" applyAlignment="1" applyProtection="1">
      <alignment horizontal="right" wrapText="1"/>
      <protection locked="0"/>
    </xf>
    <xf numFmtId="0" fontId="12" fillId="0" borderId="37" xfId="0" applyNumberFormat="1" applyFont="1" applyFill="1" applyBorder="1" applyAlignment="1" applyProtection="1">
      <alignment horizontal="right" wrapText="1"/>
      <protection locked="0"/>
    </xf>
    <xf numFmtId="0" fontId="12" fillId="0" borderId="57" xfId="0" applyNumberFormat="1" applyFont="1" applyFill="1" applyBorder="1" applyAlignment="1" applyProtection="1">
      <alignment horizontal="right" wrapText="1"/>
      <protection locked="0"/>
    </xf>
    <xf numFmtId="0" fontId="19" fillId="0" borderId="63" xfId="0" applyNumberFormat="1" applyFont="1" applyFill="1" applyBorder="1" applyAlignment="1" applyProtection="1">
      <alignment horizontal="left" wrapText="1"/>
      <protection locked="0"/>
    </xf>
    <xf numFmtId="0" fontId="19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37" xfId="0" applyNumberFormat="1" applyFont="1" applyFill="1" applyBorder="1" applyAlignment="1" applyProtection="1">
      <alignment horizontal="left" wrapText="1"/>
      <protection locked="0"/>
    </xf>
    <xf numFmtId="0" fontId="13" fillId="3" borderId="150" xfId="1" applyFont="1" applyFill="1" applyBorder="1" applyAlignment="1" applyProtection="1">
      <alignment horizontal="center" vertical="center" wrapText="1"/>
      <protection locked="0"/>
    </xf>
    <xf numFmtId="0" fontId="11" fillId="0" borderId="50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Alignment="1" applyProtection="1">
      <alignment horizontal="left" wrapText="1"/>
      <protection locked="0"/>
    </xf>
    <xf numFmtId="0" fontId="12" fillId="0" borderId="70" xfId="0" applyFont="1" applyFill="1" applyBorder="1" applyAlignment="1" applyProtection="1">
      <alignment horizontal="left" wrapText="1"/>
      <protection locked="0"/>
    </xf>
    <xf numFmtId="0" fontId="21" fillId="0" borderId="17" xfId="2" applyFont="1" applyFill="1" applyBorder="1" applyAlignment="1" applyProtection="1">
      <alignment horizontal="left"/>
      <protection locked="0"/>
    </xf>
    <xf numFmtId="0" fontId="12" fillId="0" borderId="96" xfId="0" applyFont="1" applyFill="1" applyBorder="1" applyAlignment="1" applyProtection="1">
      <alignment horizontal="left" wrapText="1"/>
      <protection locked="0"/>
    </xf>
    <xf numFmtId="0" fontId="12" fillId="0" borderId="138" xfId="0" applyFont="1" applyFill="1" applyBorder="1" applyAlignment="1" applyProtection="1">
      <alignment horizontal="left" wrapText="1"/>
      <protection locked="0"/>
    </xf>
    <xf numFmtId="0" fontId="12" fillId="0" borderId="122" xfId="0" applyFont="1" applyFill="1" applyBorder="1" applyAlignment="1" applyProtection="1">
      <alignment horizontal="left" wrapText="1"/>
      <protection locked="0"/>
    </xf>
    <xf numFmtId="0" fontId="21" fillId="0" borderId="94" xfId="2" applyFont="1" applyFill="1" applyBorder="1" applyAlignment="1" applyProtection="1">
      <alignment horizontal="left"/>
      <protection locked="0"/>
    </xf>
    <xf numFmtId="0" fontId="21" fillId="0" borderId="31" xfId="0" applyNumberFormat="1" applyFont="1" applyFill="1" applyBorder="1" applyAlignment="1" applyProtection="1">
      <alignment horizontal="left" wrapText="1"/>
      <protection locked="0"/>
    </xf>
    <xf numFmtId="49" fontId="22" fillId="0" borderId="0" xfId="2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>
      <alignment horizontal="left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34" xfId="2" applyNumberFormat="1" applyFont="1" applyFill="1" applyBorder="1" applyAlignment="1" applyProtection="1">
      <alignment horizontal="left"/>
      <protection locked="0"/>
    </xf>
    <xf numFmtId="49" fontId="20" fillId="0" borderId="33" xfId="2" applyNumberFormat="1" applyFont="1" applyFill="1" applyBorder="1" applyAlignment="1" applyProtection="1">
      <alignment horizontal="left"/>
      <protection locked="0"/>
    </xf>
    <xf numFmtId="49" fontId="20" fillId="0" borderId="31" xfId="2" applyNumberFormat="1" applyFont="1" applyFill="1" applyBorder="1" applyAlignment="1" applyProtection="1">
      <alignment horizontal="left"/>
      <protection locked="0"/>
    </xf>
    <xf numFmtId="49" fontId="18" fillId="0" borderId="31" xfId="2" applyNumberFormat="1" applyFont="1" applyFill="1" applyBorder="1" applyAlignment="1" applyProtection="1">
      <alignment horizontal="left"/>
      <protection locked="0"/>
    </xf>
    <xf numFmtId="49" fontId="20" fillId="0" borderId="36" xfId="2" applyNumberFormat="1" applyFont="1" applyFill="1" applyBorder="1" applyAlignment="1" applyProtection="1">
      <alignment horizontal="left"/>
      <protection locked="0"/>
    </xf>
    <xf numFmtId="49" fontId="20" fillId="0" borderId="91" xfId="2" applyNumberFormat="1" applyFont="1" applyFill="1" applyBorder="1" applyAlignment="1" applyProtection="1">
      <alignment horizontal="left"/>
      <protection locked="0"/>
    </xf>
    <xf numFmtId="49" fontId="20" fillId="0" borderId="95" xfId="2" applyNumberFormat="1" applyFont="1" applyFill="1" applyBorder="1" applyAlignment="1" applyProtection="1">
      <alignment horizontal="left"/>
      <protection locked="0"/>
    </xf>
    <xf numFmtId="49" fontId="18" fillId="0" borderId="36" xfId="2" applyNumberFormat="1" applyFont="1" applyFill="1" applyBorder="1" applyAlignment="1" applyProtection="1">
      <alignment horizontal="left"/>
      <protection locked="0"/>
    </xf>
    <xf numFmtId="0" fontId="20" fillId="0" borderId="34" xfId="0" applyFont="1" applyFill="1" applyBorder="1" applyAlignment="1" applyProtection="1">
      <alignment horizontal="left"/>
      <protection locked="0"/>
    </xf>
    <xf numFmtId="0" fontId="20" fillId="0" borderId="31" xfId="0" applyFont="1" applyFill="1" applyBorder="1" applyAlignment="1" applyProtection="1">
      <alignment horizontal="left"/>
      <protection locked="0"/>
    </xf>
    <xf numFmtId="0" fontId="18" fillId="0" borderId="31" xfId="0" applyFont="1" applyFill="1" applyBorder="1" applyAlignment="1" applyProtection="1">
      <alignment horizontal="left"/>
      <protection locked="0"/>
    </xf>
    <xf numFmtId="0" fontId="20" fillId="0" borderId="91" xfId="0" applyFont="1" applyFill="1" applyBorder="1" applyAlignment="1" applyProtection="1">
      <alignment horizontal="left"/>
      <protection locked="0"/>
    </xf>
    <xf numFmtId="0" fontId="20" fillId="0" borderId="33" xfId="0" applyFont="1" applyFill="1" applyBorder="1" applyAlignment="1" applyProtection="1">
      <alignment horizontal="left"/>
      <protection locked="0"/>
    </xf>
    <xf numFmtId="0" fontId="20" fillId="0" borderId="36" xfId="0" applyFont="1" applyFill="1" applyBorder="1" applyAlignment="1" applyProtection="1">
      <alignment horizontal="left"/>
      <protection locked="0"/>
    </xf>
    <xf numFmtId="0" fontId="20" fillId="0" borderId="95" xfId="0" applyFont="1" applyFill="1" applyBorder="1" applyAlignment="1" applyProtection="1">
      <alignment horizontal="left"/>
      <protection locked="0"/>
    </xf>
    <xf numFmtId="0" fontId="20" fillId="0" borderId="35" xfId="0" applyFont="1" applyFill="1" applyBorder="1" applyAlignment="1" applyProtection="1">
      <alignment horizontal="left"/>
      <protection locked="0"/>
    </xf>
    <xf numFmtId="0" fontId="20" fillId="0" borderId="57" xfId="2" applyFont="1" applyFill="1" applyBorder="1" applyAlignment="1" applyProtection="1">
      <alignment horizontal="left" wrapText="1"/>
      <protection locked="0"/>
    </xf>
    <xf numFmtId="0" fontId="20" fillId="0" borderId="31" xfId="0" applyFont="1" applyFill="1" applyBorder="1" applyAlignment="1" applyProtection="1">
      <alignment horizontal="left" wrapText="1"/>
      <protection locked="0"/>
    </xf>
    <xf numFmtId="0" fontId="18" fillId="0" borderId="31" xfId="0" applyFont="1" applyFill="1" applyBorder="1" applyAlignment="1" applyProtection="1">
      <alignment horizontal="left" wrapText="1"/>
      <protection locked="0"/>
    </xf>
    <xf numFmtId="0" fontId="20" fillId="0" borderId="36" xfId="0" applyFont="1" applyFill="1" applyBorder="1" applyAlignment="1" applyProtection="1">
      <alignment horizontal="left" wrapText="1"/>
      <protection locked="0"/>
    </xf>
    <xf numFmtId="0" fontId="20" fillId="0" borderId="95" xfId="2" applyFont="1" applyFill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21" fillId="0" borderId="33" xfId="2" applyFont="1" applyFill="1" applyBorder="1" applyAlignment="1" applyProtection="1">
      <alignment horizontal="left"/>
      <protection locked="0"/>
    </xf>
    <xf numFmtId="0" fontId="21" fillId="0" borderId="95" xfId="2" applyFont="1" applyFill="1" applyBorder="1" applyAlignment="1" applyProtection="1">
      <alignment horizontal="left"/>
      <protection locked="0"/>
    </xf>
    <xf numFmtId="0" fontId="20" fillId="0" borderId="33" xfId="2" applyFont="1" applyFill="1" applyBorder="1" applyAlignment="1" applyProtection="1">
      <alignment horizontal="left"/>
      <protection locked="0"/>
    </xf>
    <xf numFmtId="0" fontId="20" fillId="0" borderId="39" xfId="0" applyFont="1" applyFill="1" applyBorder="1" applyAlignment="1" applyProtection="1">
      <alignment horizontal="left" wrapText="1"/>
      <protection locked="0"/>
    </xf>
    <xf numFmtId="0" fontId="20" fillId="0" borderId="34" xfId="0" applyNumberFormat="1" applyFont="1" applyFill="1" applyBorder="1" applyAlignment="1" applyProtection="1">
      <alignment horizontal="left" wrapText="1"/>
      <protection locked="0"/>
    </xf>
    <xf numFmtId="0" fontId="20" fillId="0" borderId="31" xfId="0" applyNumberFormat="1" applyFont="1" applyFill="1" applyBorder="1" applyAlignment="1" applyProtection="1">
      <alignment horizontal="left" wrapText="1"/>
      <protection locked="0"/>
    </xf>
    <xf numFmtId="0" fontId="18" fillId="0" borderId="31" xfId="0" applyNumberFormat="1" applyFont="1" applyFill="1" applyBorder="1" applyAlignment="1" applyProtection="1">
      <alignment horizontal="left" wrapText="1"/>
      <protection locked="0"/>
    </xf>
    <xf numFmtId="0" fontId="20" fillId="0" borderId="91" xfId="0" applyFont="1" applyFill="1" applyBorder="1" applyAlignment="1" applyProtection="1">
      <alignment horizontal="left" wrapText="1"/>
      <protection locked="0"/>
    </xf>
    <xf numFmtId="0" fontId="20" fillId="0" borderId="33" xfId="0" applyNumberFormat="1" applyFont="1" applyFill="1" applyBorder="1" applyAlignment="1" applyProtection="1">
      <alignment horizontal="left" wrapText="1"/>
      <protection locked="0"/>
    </xf>
    <xf numFmtId="0" fontId="20" fillId="0" borderId="35" xfId="0" applyNumberFormat="1" applyFont="1" applyFill="1" applyBorder="1" applyAlignment="1" applyProtection="1">
      <alignment horizontal="left" wrapText="1"/>
      <protection locked="0"/>
    </xf>
    <xf numFmtId="0" fontId="20" fillId="0" borderId="57" xfId="0" applyNumberFormat="1" applyFont="1" applyFill="1" applyBorder="1" applyAlignment="1" applyProtection="1">
      <alignment horizontal="left" wrapText="1"/>
      <protection locked="0"/>
    </xf>
    <xf numFmtId="0" fontId="20" fillId="0" borderId="36" xfId="0" applyNumberFormat="1" applyFont="1" applyFill="1" applyBorder="1" applyAlignment="1" applyProtection="1">
      <alignment horizontal="left" wrapText="1"/>
      <protection locked="0"/>
    </xf>
    <xf numFmtId="0" fontId="20" fillId="0" borderId="39" xfId="1" applyNumberFormat="1" applyFont="1" applyFill="1" applyBorder="1" applyAlignment="1" applyProtection="1">
      <alignment horizontal="left" wrapText="1"/>
      <protection locked="0"/>
    </xf>
    <xf numFmtId="0" fontId="20" fillId="0" borderId="31" xfId="1" applyNumberFormat="1" applyFont="1" applyFill="1" applyBorder="1" applyAlignment="1" applyProtection="1">
      <alignment horizontal="left" wrapText="1"/>
      <protection locked="0"/>
    </xf>
    <xf numFmtId="0" fontId="18" fillId="0" borderId="31" xfId="1" applyNumberFormat="1" applyFont="1" applyFill="1" applyBorder="1" applyAlignment="1" applyProtection="1">
      <alignment horizontal="left" wrapText="1"/>
      <protection locked="0"/>
    </xf>
    <xf numFmtId="0" fontId="20" fillId="0" borderId="36" xfId="1" applyNumberFormat="1" applyFont="1" applyFill="1" applyBorder="1" applyAlignment="1" applyProtection="1">
      <alignment horizontal="left" wrapText="1"/>
      <protection locked="0"/>
    </xf>
    <xf numFmtId="0" fontId="20" fillId="0" borderId="35" xfId="1" applyNumberFormat="1" applyFont="1" applyFill="1" applyBorder="1" applyAlignment="1" applyProtection="1">
      <alignment horizontal="left" wrapText="1"/>
      <protection locked="0"/>
    </xf>
    <xf numFmtId="0" fontId="20" fillId="0" borderId="33" xfId="0" applyFont="1" applyFill="1" applyBorder="1" applyAlignment="1" applyProtection="1">
      <alignment horizontal="left" wrapText="1"/>
      <protection locked="0"/>
    </xf>
    <xf numFmtId="0" fontId="20" fillId="0" borderId="95" xfId="0" applyNumberFormat="1" applyFont="1" applyFill="1" applyBorder="1" applyAlignment="1" applyProtection="1">
      <alignment horizontal="left" wrapText="1"/>
      <protection locked="0"/>
    </xf>
    <xf numFmtId="0" fontId="20" fillId="0" borderId="41" xfId="0" applyFont="1" applyFill="1" applyBorder="1" applyAlignment="1" applyProtection="1">
      <alignment horizontal="left" wrapText="1"/>
      <protection locked="0"/>
    </xf>
    <xf numFmtId="0" fontId="20" fillId="0" borderId="77" xfId="0" applyFont="1" applyFill="1" applyBorder="1" applyAlignment="1" applyProtection="1">
      <alignment horizontal="left" wrapText="1"/>
      <protection locked="0"/>
    </xf>
    <xf numFmtId="0" fontId="20" fillId="0" borderId="81" xfId="0" applyFont="1" applyFill="1" applyBorder="1" applyAlignment="1" applyProtection="1">
      <alignment horizontal="left" wrapText="1"/>
      <protection locked="0"/>
    </xf>
    <xf numFmtId="0" fontId="18" fillId="0" borderId="81" xfId="0" applyFont="1" applyFill="1" applyBorder="1" applyAlignment="1" applyProtection="1">
      <alignment horizontal="left" wrapText="1"/>
      <protection locked="0"/>
    </xf>
    <xf numFmtId="0" fontId="20" fillId="0" borderId="81" xfId="0" applyNumberFormat="1" applyFont="1" applyFill="1" applyBorder="1" applyAlignment="1" applyProtection="1">
      <alignment horizontal="left" wrapText="1"/>
      <protection locked="0"/>
    </xf>
    <xf numFmtId="0" fontId="20" fillId="0" borderId="101" xfId="0" applyNumberFormat="1" applyFont="1" applyFill="1" applyBorder="1" applyAlignment="1" applyProtection="1">
      <alignment horizontal="left" wrapText="1"/>
      <protection locked="0"/>
    </xf>
    <xf numFmtId="0" fontId="20" fillId="0" borderId="109" xfId="0" applyFont="1" applyFill="1" applyBorder="1" applyAlignment="1" applyProtection="1">
      <alignment horizontal="left" wrapText="1"/>
      <protection locked="0"/>
    </xf>
    <xf numFmtId="0" fontId="20" fillId="0" borderId="113" xfId="0" applyNumberFormat="1" applyFont="1" applyFill="1" applyBorder="1" applyAlignment="1" applyProtection="1">
      <alignment horizontal="left" wrapText="1"/>
      <protection locked="0"/>
    </xf>
    <xf numFmtId="0" fontId="20" fillId="0" borderId="105" xfId="0" applyNumberFormat="1" applyFont="1" applyFill="1" applyBorder="1" applyAlignment="1" applyProtection="1">
      <alignment horizontal="left" wrapText="1"/>
      <protection locked="0"/>
    </xf>
    <xf numFmtId="0" fontId="18" fillId="0" borderId="81" xfId="0" applyNumberFormat="1" applyFont="1" applyFill="1" applyBorder="1" applyAlignment="1" applyProtection="1">
      <alignment horizontal="left" wrapText="1"/>
      <protection locked="0"/>
    </xf>
    <xf numFmtId="0" fontId="20" fillId="0" borderId="84" xfId="0" applyNumberFormat="1" applyFont="1" applyFill="1" applyBorder="1" applyAlignment="1" applyProtection="1">
      <alignment horizontal="left" wrapText="1"/>
      <protection locked="0"/>
    </xf>
    <xf numFmtId="0" fontId="20" fillId="0" borderId="34" xfId="2" applyNumberFormat="1" applyFont="1" applyFill="1" applyBorder="1" applyAlignment="1" applyProtection="1">
      <alignment horizontal="left" wrapText="1"/>
      <protection locked="0"/>
    </xf>
    <xf numFmtId="0" fontId="20" fillId="0" borderId="33" xfId="2" applyNumberFormat="1" applyFont="1" applyFill="1" applyBorder="1" applyAlignment="1" applyProtection="1">
      <alignment horizontal="left" wrapText="1"/>
      <protection locked="0"/>
    </xf>
    <xf numFmtId="0" fontId="20" fillId="0" borderId="31" xfId="2" applyNumberFormat="1" applyFont="1" applyFill="1" applyBorder="1" applyAlignment="1" applyProtection="1">
      <alignment horizontal="left" wrapText="1"/>
      <protection locked="0"/>
    </xf>
    <xf numFmtId="0" fontId="18" fillId="0" borderId="31" xfId="2" applyNumberFormat="1" applyFont="1" applyFill="1" applyBorder="1" applyAlignment="1" applyProtection="1">
      <alignment horizontal="left" wrapText="1"/>
      <protection locked="0"/>
    </xf>
    <xf numFmtId="0" fontId="20" fillId="0" borderId="36" xfId="2" applyNumberFormat="1" applyFont="1" applyFill="1" applyBorder="1" applyAlignment="1" applyProtection="1">
      <alignment horizontal="left" wrapText="1"/>
      <protection locked="0"/>
    </xf>
    <xf numFmtId="0" fontId="20" fillId="0" borderId="35" xfId="2" applyNumberFormat="1" applyFont="1" applyFill="1" applyBorder="1" applyAlignment="1" applyProtection="1">
      <alignment horizontal="left" wrapText="1"/>
      <protection locked="0"/>
    </xf>
    <xf numFmtId="0" fontId="20" fillId="0" borderId="34" xfId="0" applyFont="1" applyFill="1" applyBorder="1" applyAlignment="1" applyProtection="1">
      <alignment horizontal="left" wrapText="1"/>
      <protection locked="0"/>
    </xf>
    <xf numFmtId="0" fontId="20" fillId="0" borderId="95" xfId="0" applyFont="1" applyFill="1" applyBorder="1" applyAlignment="1" applyProtection="1">
      <alignment horizontal="left" wrapText="1"/>
      <protection locked="0"/>
    </xf>
    <xf numFmtId="0" fontId="20" fillId="0" borderId="33" xfId="1" applyFont="1" applyFill="1" applyBorder="1" applyAlignment="1" applyProtection="1">
      <alignment horizontal="left" wrapText="1"/>
      <protection locked="0"/>
    </xf>
    <xf numFmtId="0" fontId="20" fillId="0" borderId="31" xfId="1" applyFont="1" applyFill="1" applyBorder="1" applyAlignment="1" applyProtection="1">
      <alignment horizontal="left" wrapText="1"/>
      <protection locked="0"/>
    </xf>
    <xf numFmtId="0" fontId="18" fillId="0" borderId="31" xfId="1" applyFont="1" applyFill="1" applyBorder="1" applyAlignment="1" applyProtection="1">
      <alignment horizontal="left" wrapText="1"/>
      <protection locked="0"/>
    </xf>
    <xf numFmtId="0" fontId="20" fillId="0" borderId="36" xfId="1" applyFont="1" applyFill="1" applyBorder="1" applyAlignment="1" applyProtection="1">
      <alignment horizontal="left" wrapText="1"/>
      <protection locked="0"/>
    </xf>
    <xf numFmtId="0" fontId="20" fillId="0" borderId="34" xfId="1" applyFont="1" applyFill="1" applyBorder="1" applyAlignment="1" applyProtection="1">
      <alignment horizontal="left" wrapText="1"/>
      <protection locked="0"/>
    </xf>
    <xf numFmtId="0" fontId="20" fillId="0" borderId="39" xfId="0" applyNumberFormat="1" applyFont="1" applyFill="1" applyBorder="1" applyAlignment="1" applyProtection="1">
      <alignment horizontal="left" wrapText="1"/>
      <protection locked="0"/>
    </xf>
    <xf numFmtId="0" fontId="20" fillId="0" borderId="115" xfId="0" applyNumberFormat="1" applyFont="1" applyFill="1" applyBorder="1" applyAlignment="1" applyProtection="1">
      <alignment horizontal="left" wrapText="1"/>
      <protection locked="0"/>
    </xf>
    <xf numFmtId="0" fontId="18" fillId="0" borderId="95" xfId="0" applyNumberFormat="1" applyFont="1" applyFill="1" applyBorder="1" applyAlignment="1" applyProtection="1">
      <alignment horizontal="left" wrapText="1"/>
      <protection locked="0"/>
    </xf>
    <xf numFmtId="0" fontId="20" fillId="0" borderId="91" xfId="0" applyNumberFormat="1" applyFont="1" applyFill="1" applyBorder="1" applyAlignment="1" applyProtection="1">
      <alignment horizontal="left" wrapText="1"/>
      <protection locked="0"/>
    </xf>
    <xf numFmtId="0" fontId="18" fillId="0" borderId="33" xfId="0" applyNumberFormat="1" applyFont="1" applyFill="1" applyBorder="1" applyAlignment="1" applyProtection="1">
      <alignment horizontal="left" wrapText="1"/>
      <protection locked="0"/>
    </xf>
    <xf numFmtId="0" fontId="18" fillId="0" borderId="39" xfId="0" applyNumberFormat="1" applyFont="1" applyFill="1" applyBorder="1" applyAlignment="1" applyProtection="1">
      <alignment horizontal="left" wrapText="1"/>
      <protection locked="0"/>
    </xf>
    <xf numFmtId="0" fontId="20" fillId="0" borderId="32" xfId="0" applyNumberFormat="1" applyFont="1" applyFill="1" applyBorder="1" applyAlignment="1" applyProtection="1">
      <alignment horizontal="left" wrapText="1"/>
      <protection locked="0"/>
    </xf>
    <xf numFmtId="49" fontId="23" fillId="0" borderId="9" xfId="2" applyNumberFormat="1" applyFont="1" applyFill="1" applyBorder="1" applyAlignment="1" applyProtection="1">
      <alignment horizontal="left"/>
      <protection locked="0"/>
    </xf>
    <xf numFmtId="49" fontId="23" fillId="0" borderId="17" xfId="2" applyNumberFormat="1" applyFont="1" applyFill="1" applyBorder="1" applyAlignment="1" applyProtection="1">
      <alignment horizontal="left"/>
      <protection locked="0"/>
    </xf>
    <xf numFmtId="49" fontId="23" fillId="0" borderId="13" xfId="2" applyNumberFormat="1" applyFont="1" applyFill="1" applyBorder="1" applyAlignment="1" applyProtection="1">
      <alignment horizontal="left"/>
      <protection locked="0"/>
    </xf>
    <xf numFmtId="49" fontId="22" fillId="0" borderId="13" xfId="2" applyNumberFormat="1" applyFont="1" applyFill="1" applyBorder="1" applyAlignment="1" applyProtection="1">
      <alignment horizontal="left"/>
      <protection locked="0"/>
    </xf>
    <xf numFmtId="49" fontId="23" fillId="0" borderId="19" xfId="2" applyNumberFormat="1" applyFont="1" applyFill="1" applyBorder="1" applyAlignment="1" applyProtection="1">
      <alignment horizontal="left"/>
      <protection locked="0"/>
    </xf>
    <xf numFmtId="49" fontId="23" fillId="0" borderId="90" xfId="2" applyNumberFormat="1" applyFont="1" applyFill="1" applyBorder="1" applyAlignment="1" applyProtection="1">
      <alignment horizontal="left"/>
      <protection locked="0"/>
    </xf>
    <xf numFmtId="49" fontId="23" fillId="0" borderId="94" xfId="2" applyNumberFormat="1" applyFont="1" applyFill="1" applyBorder="1" applyAlignment="1" applyProtection="1">
      <alignment horizontal="left"/>
      <protection locked="0"/>
    </xf>
    <xf numFmtId="49" fontId="22" fillId="0" borderId="19" xfId="2" applyNumberFormat="1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/>
      <protection locked="0"/>
    </xf>
    <xf numFmtId="0" fontId="22" fillId="0" borderId="13" xfId="0" applyFont="1" applyFill="1" applyBorder="1" applyAlignment="1" applyProtection="1">
      <alignment horizontal="left"/>
      <protection locked="0"/>
    </xf>
    <xf numFmtId="0" fontId="23" fillId="0" borderId="90" xfId="0" applyFont="1" applyFill="1" applyBorder="1" applyAlignment="1" applyProtection="1">
      <alignment horizontal="left"/>
      <protection locked="0"/>
    </xf>
    <xf numFmtId="0" fontId="23" fillId="0" borderId="17" xfId="0" applyFont="1" applyFill="1" applyBorder="1" applyAlignment="1" applyProtection="1">
      <alignment horizontal="left"/>
      <protection locked="0"/>
    </xf>
    <xf numFmtId="0" fontId="23" fillId="0" borderId="19" xfId="0" applyFont="1" applyFill="1" applyBorder="1" applyAlignment="1" applyProtection="1">
      <alignment horizontal="left"/>
      <protection locked="0"/>
    </xf>
    <xf numFmtId="0" fontId="23" fillId="0" borderId="94" xfId="0" applyFont="1" applyFill="1" applyBorder="1" applyAlignment="1" applyProtection="1">
      <alignment horizontal="left"/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0" fontId="23" fillId="0" borderId="37" xfId="2" applyFont="1" applyFill="1" applyBorder="1" applyAlignment="1" applyProtection="1">
      <alignment horizontal="left" wrapText="1"/>
      <protection locked="0"/>
    </xf>
    <xf numFmtId="0" fontId="23" fillId="0" borderId="13" xfId="0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Alignment="1" applyProtection="1">
      <alignment horizontal="left" wrapText="1"/>
      <protection locked="0"/>
    </xf>
    <xf numFmtId="0" fontId="23" fillId="0" borderId="19" xfId="0" applyFont="1" applyFill="1" applyBorder="1" applyAlignment="1" applyProtection="1">
      <alignment horizontal="left" wrapText="1"/>
      <protection locked="0"/>
    </xf>
    <xf numFmtId="0" fontId="23" fillId="0" borderId="94" xfId="2" applyFont="1" applyFill="1" applyBorder="1" applyAlignment="1" applyProtection="1">
      <alignment horizontal="left" wrapText="1"/>
      <protection locked="0"/>
    </xf>
    <xf numFmtId="0" fontId="23" fillId="0" borderId="15" xfId="0" applyFont="1" applyFill="1" applyBorder="1" applyAlignment="1" applyProtection="1">
      <alignment horizontal="left" wrapText="1"/>
      <protection locked="0"/>
    </xf>
    <xf numFmtId="0" fontId="14" fillId="0" borderId="17" xfId="2" applyFont="1" applyFill="1" applyBorder="1" applyAlignment="1" applyProtection="1">
      <alignment horizontal="left"/>
      <protection locked="0"/>
    </xf>
    <xf numFmtId="0" fontId="14" fillId="0" borderId="94" xfId="2" applyFont="1" applyFill="1" applyBorder="1" applyAlignment="1" applyProtection="1">
      <alignment horizontal="left"/>
      <protection locked="0"/>
    </xf>
    <xf numFmtId="0" fontId="23" fillId="0" borderId="17" xfId="2" applyFont="1" applyFill="1" applyBorder="1" applyAlignment="1" applyProtection="1">
      <alignment horizontal="left"/>
      <protection locked="0"/>
    </xf>
    <xf numFmtId="0" fontId="23" fillId="0" borderId="38" xfId="0" applyFont="1" applyFill="1" applyBorder="1" applyAlignment="1" applyProtection="1">
      <alignment horizontal="left" wrapText="1"/>
      <protection locked="0"/>
    </xf>
    <xf numFmtId="0" fontId="23" fillId="0" borderId="9" xfId="0" applyNumberFormat="1" applyFont="1" applyFill="1" applyBorder="1" applyAlignment="1" applyProtection="1">
      <alignment horizontal="left" wrapText="1"/>
      <protection locked="0"/>
    </xf>
    <xf numFmtId="0" fontId="23" fillId="0" borderId="13" xfId="0" applyNumberFormat="1" applyFont="1" applyFill="1" applyBorder="1" applyAlignment="1" applyProtection="1">
      <alignment horizontal="left" wrapText="1"/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0" fontId="23" fillId="0" borderId="90" xfId="0" applyFont="1" applyFill="1" applyBorder="1" applyAlignment="1" applyProtection="1">
      <alignment horizontal="left" wrapText="1"/>
      <protection locked="0"/>
    </xf>
    <xf numFmtId="0" fontId="23" fillId="0" borderId="17" xfId="0" applyNumberFormat="1" applyFont="1" applyFill="1" applyBorder="1" applyAlignment="1" applyProtection="1">
      <alignment horizontal="left" wrapText="1"/>
      <protection locked="0"/>
    </xf>
    <xf numFmtId="0" fontId="23" fillId="0" borderId="15" xfId="0" applyNumberFormat="1" applyFont="1" applyFill="1" applyBorder="1" applyAlignment="1" applyProtection="1">
      <alignment horizontal="left" wrapText="1"/>
      <protection locked="0"/>
    </xf>
    <xf numFmtId="0" fontId="23" fillId="0" borderId="37" xfId="0" applyNumberFormat="1" applyFont="1" applyFill="1" applyBorder="1" applyAlignment="1" applyProtection="1">
      <alignment horizontal="left" wrapText="1"/>
      <protection locked="0"/>
    </xf>
    <xf numFmtId="0" fontId="23" fillId="0" borderId="19" xfId="0" applyNumberFormat="1" applyFont="1" applyFill="1" applyBorder="1" applyAlignment="1" applyProtection="1">
      <alignment horizontal="left" wrapText="1"/>
      <protection locked="0"/>
    </xf>
    <xf numFmtId="0" fontId="23" fillId="0" borderId="38" xfId="1" applyNumberFormat="1" applyFont="1" applyFill="1" applyBorder="1" applyAlignment="1" applyProtection="1">
      <alignment horizontal="left" wrapText="1"/>
      <protection locked="0"/>
    </xf>
    <xf numFmtId="0" fontId="23" fillId="0" borderId="13" xfId="1" applyNumberFormat="1" applyFont="1" applyFill="1" applyBorder="1" applyAlignment="1" applyProtection="1">
      <alignment horizontal="left" wrapText="1"/>
      <protection locked="0"/>
    </xf>
    <xf numFmtId="0" fontId="22" fillId="0" borderId="13" xfId="1" applyNumberFormat="1" applyFont="1" applyFill="1" applyBorder="1" applyAlignment="1" applyProtection="1">
      <alignment horizontal="left" wrapText="1"/>
      <protection locked="0"/>
    </xf>
    <xf numFmtId="0" fontId="23" fillId="0" borderId="19" xfId="1" applyNumberFormat="1" applyFont="1" applyFill="1" applyBorder="1" applyAlignment="1" applyProtection="1">
      <alignment horizontal="left" wrapText="1"/>
      <protection locked="0"/>
    </xf>
    <xf numFmtId="0" fontId="23" fillId="0" borderId="15" xfId="1" applyNumberFormat="1" applyFont="1" applyFill="1" applyBorder="1" applyAlignment="1" applyProtection="1">
      <alignment horizontal="left" wrapText="1"/>
      <protection locked="0"/>
    </xf>
    <xf numFmtId="0" fontId="23" fillId="0" borderId="17" xfId="0" applyFont="1" applyFill="1" applyBorder="1" applyAlignment="1" applyProtection="1">
      <alignment horizontal="left" wrapText="1"/>
      <protection locked="0"/>
    </xf>
    <xf numFmtId="0" fontId="23" fillId="0" borderId="94" xfId="0" applyNumberFormat="1" applyFont="1" applyFill="1" applyBorder="1" applyAlignment="1" applyProtection="1">
      <alignment horizontal="left" wrapText="1"/>
      <protection locked="0"/>
    </xf>
    <xf numFmtId="0" fontId="23" fillId="0" borderId="40" xfId="0" applyFont="1" applyFill="1" applyBorder="1" applyAlignment="1" applyProtection="1">
      <alignment horizontal="left" wrapText="1"/>
      <protection locked="0"/>
    </xf>
    <xf numFmtId="0" fontId="23" fillId="0" borderId="76" xfId="0" applyFont="1" applyFill="1" applyBorder="1" applyAlignment="1" applyProtection="1">
      <alignment horizontal="left" wrapText="1"/>
      <protection locked="0"/>
    </xf>
    <xf numFmtId="0" fontId="23" fillId="0" borderId="80" xfId="0" applyFont="1" applyFill="1" applyBorder="1" applyAlignment="1" applyProtection="1">
      <alignment horizontal="left" wrapText="1"/>
      <protection locked="0"/>
    </xf>
    <xf numFmtId="0" fontId="22" fillId="0" borderId="80" xfId="0" applyFont="1" applyFill="1" applyBorder="1" applyAlignment="1" applyProtection="1">
      <alignment horizontal="left" wrapText="1"/>
      <protection locked="0"/>
    </xf>
    <xf numFmtId="0" fontId="23" fillId="0" borderId="80" xfId="0" applyNumberFormat="1" applyFont="1" applyFill="1" applyBorder="1" applyAlignment="1" applyProtection="1">
      <alignment horizontal="left" wrapText="1"/>
      <protection locked="0"/>
    </xf>
    <xf numFmtId="0" fontId="23" fillId="0" borderId="100" xfId="0" applyNumberFormat="1" applyFont="1" applyFill="1" applyBorder="1" applyAlignment="1" applyProtection="1">
      <alignment horizontal="left" wrapText="1"/>
      <protection locked="0"/>
    </xf>
    <xf numFmtId="0" fontId="23" fillId="0" borderId="108" xfId="0" applyFont="1" applyFill="1" applyBorder="1" applyAlignment="1" applyProtection="1">
      <alignment horizontal="left" wrapText="1"/>
      <protection locked="0"/>
    </xf>
    <xf numFmtId="0" fontId="23" fillId="0" borderId="112" xfId="0" applyNumberFormat="1" applyFont="1" applyFill="1" applyBorder="1" applyAlignment="1" applyProtection="1">
      <alignment horizontal="left" wrapText="1"/>
      <protection locked="0"/>
    </xf>
    <xf numFmtId="0" fontId="23" fillId="0" borderId="104" xfId="0" applyNumberFormat="1" applyFont="1" applyFill="1" applyBorder="1" applyAlignment="1" applyProtection="1">
      <alignment horizontal="left" wrapText="1"/>
      <protection locked="0"/>
    </xf>
    <xf numFmtId="0" fontId="22" fillId="0" borderId="80" xfId="0" applyNumberFormat="1" applyFont="1" applyFill="1" applyBorder="1" applyAlignment="1" applyProtection="1">
      <alignment horizontal="left" wrapText="1"/>
      <protection locked="0"/>
    </xf>
    <xf numFmtId="0" fontId="23" fillId="0" borderId="42" xfId="0" applyNumberFormat="1" applyFont="1" applyFill="1" applyBorder="1" applyAlignment="1" applyProtection="1">
      <alignment horizontal="left" wrapText="1"/>
      <protection locked="0"/>
    </xf>
    <xf numFmtId="0" fontId="23" fillId="0" borderId="9" xfId="2" applyNumberFormat="1" applyFont="1" applyFill="1" applyBorder="1" applyAlignment="1" applyProtection="1">
      <alignment horizontal="left" wrapText="1"/>
      <protection locked="0"/>
    </xf>
    <xf numFmtId="0" fontId="23" fillId="0" borderId="17" xfId="2" applyNumberFormat="1" applyFont="1" applyFill="1" applyBorder="1" applyAlignment="1" applyProtection="1">
      <alignment horizontal="left" wrapText="1"/>
      <protection locked="0"/>
    </xf>
    <xf numFmtId="0" fontId="23" fillId="0" borderId="13" xfId="2" applyNumberFormat="1" applyFont="1" applyFill="1" applyBorder="1" applyAlignment="1" applyProtection="1">
      <alignment horizontal="left" wrapText="1"/>
      <protection locked="0"/>
    </xf>
    <xf numFmtId="0" fontId="22" fillId="0" borderId="13" xfId="2" applyNumberFormat="1" applyFont="1" applyFill="1" applyBorder="1" applyAlignment="1" applyProtection="1">
      <alignment horizontal="left" wrapText="1"/>
      <protection locked="0"/>
    </xf>
    <xf numFmtId="0" fontId="23" fillId="0" borderId="19" xfId="2" applyNumberFormat="1" applyFont="1" applyFill="1" applyBorder="1" applyAlignment="1" applyProtection="1">
      <alignment horizontal="left" wrapText="1"/>
      <protection locked="0"/>
    </xf>
    <xf numFmtId="0" fontId="23" fillId="0" borderId="15" xfId="2" applyNumberFormat="1" applyFont="1" applyFill="1" applyBorder="1" applyAlignment="1" applyProtection="1">
      <alignment horizontal="left" wrapText="1"/>
      <protection locked="0"/>
    </xf>
    <xf numFmtId="0" fontId="23" fillId="0" borderId="9" xfId="0" applyFont="1" applyFill="1" applyBorder="1" applyAlignment="1" applyProtection="1">
      <alignment horizontal="left" wrapText="1"/>
      <protection locked="0"/>
    </xf>
    <xf numFmtId="0" fontId="23" fillId="0" borderId="94" xfId="0" applyFont="1" applyFill="1" applyBorder="1" applyAlignment="1" applyProtection="1">
      <alignment horizontal="left" wrapText="1"/>
      <protection locked="0"/>
    </xf>
    <xf numFmtId="0" fontId="23" fillId="0" borderId="17" xfId="1" applyFont="1" applyFill="1" applyBorder="1" applyAlignment="1" applyProtection="1">
      <alignment horizontal="left" wrapText="1"/>
      <protection locked="0"/>
    </xf>
    <xf numFmtId="0" fontId="23" fillId="0" borderId="13" xfId="1" applyFont="1" applyFill="1" applyBorder="1" applyAlignment="1" applyProtection="1">
      <alignment horizontal="left" wrapText="1"/>
      <protection locked="0"/>
    </xf>
    <xf numFmtId="0" fontId="22" fillId="0" borderId="13" xfId="1" applyFont="1" applyFill="1" applyBorder="1" applyAlignment="1" applyProtection="1">
      <alignment horizontal="left" wrapText="1"/>
      <protection locked="0"/>
    </xf>
    <xf numFmtId="0" fontId="23" fillId="0" borderId="19" xfId="1" applyFont="1" applyFill="1" applyBorder="1" applyAlignment="1" applyProtection="1">
      <alignment horizontal="left" wrapText="1"/>
      <protection locked="0"/>
    </xf>
    <xf numFmtId="0" fontId="23" fillId="0" borderId="9" xfId="1" applyFont="1" applyFill="1" applyBorder="1" applyAlignment="1" applyProtection="1">
      <alignment horizontal="left" wrapText="1"/>
      <protection locked="0"/>
    </xf>
    <xf numFmtId="0" fontId="23" fillId="0" borderId="38" xfId="0" applyNumberFormat="1" applyFont="1" applyFill="1" applyBorder="1" applyAlignment="1" applyProtection="1">
      <alignment horizontal="left" wrapText="1"/>
      <protection locked="0"/>
    </xf>
    <xf numFmtId="0" fontId="23" fillId="0" borderId="98" xfId="0" applyNumberFormat="1" applyFont="1" applyFill="1" applyBorder="1" applyAlignment="1" applyProtection="1">
      <alignment horizontal="left" wrapText="1"/>
      <protection locked="0"/>
    </xf>
    <xf numFmtId="0" fontId="22" fillId="0" borderId="94" xfId="0" applyNumberFormat="1" applyFont="1" applyFill="1" applyBorder="1" applyAlignment="1" applyProtection="1">
      <alignment horizontal="left" wrapText="1"/>
      <protection locked="0"/>
    </xf>
    <xf numFmtId="0" fontId="23" fillId="0" borderId="90" xfId="0" applyNumberFormat="1" applyFont="1" applyFill="1" applyBorder="1" applyAlignment="1" applyProtection="1">
      <alignment horizontal="left" wrapText="1"/>
      <protection locked="0"/>
    </xf>
    <xf numFmtId="0" fontId="22" fillId="0" borderId="17" xfId="0" applyNumberFormat="1" applyFont="1" applyFill="1" applyBorder="1" applyAlignment="1" applyProtection="1">
      <alignment horizontal="left" wrapText="1"/>
      <protection locked="0"/>
    </xf>
    <xf numFmtId="0" fontId="22" fillId="0" borderId="38" xfId="0" applyNumberFormat="1" applyFont="1" applyFill="1" applyBorder="1" applyAlignment="1" applyProtection="1">
      <alignment horizontal="left" wrapText="1"/>
      <protection locked="0"/>
    </xf>
    <xf numFmtId="0" fontId="23" fillId="0" borderId="26" xfId="0" applyNumberFormat="1" applyFont="1" applyFill="1" applyBorder="1" applyAlignment="1" applyProtection="1">
      <alignment horizontal="left" wrapText="1"/>
      <protection locked="0"/>
    </xf>
    <xf numFmtId="49" fontId="22" fillId="0" borderId="0" xfId="2" applyNumberFormat="1" applyFont="1" applyFill="1" applyBorder="1" applyAlignment="1" applyProtection="1">
      <alignment horizontal="left"/>
    </xf>
    <xf numFmtId="0" fontId="9" fillId="4" borderId="6" xfId="1" applyFont="1" applyFill="1" applyBorder="1" applyAlignment="1" applyProtection="1">
      <alignment horizontal="center" vertical="center" wrapText="1"/>
      <protection locked="0"/>
    </xf>
    <xf numFmtId="0" fontId="9" fillId="4" borderId="151" xfId="1" applyFont="1" applyFill="1" applyBorder="1" applyAlignment="1" applyProtection="1">
      <alignment horizontal="center" vertical="center" wrapText="1"/>
      <protection locked="0"/>
    </xf>
    <xf numFmtId="0" fontId="9" fillId="4" borderId="30" xfId="1" applyFont="1" applyFill="1" applyBorder="1" applyAlignment="1" applyProtection="1">
      <alignment horizontal="center" vertical="center" wrapText="1"/>
      <protection locked="0"/>
    </xf>
    <xf numFmtId="0" fontId="12" fillId="5" borderId="13" xfId="0" applyNumberFormat="1" applyFont="1" applyFill="1" applyBorder="1" applyAlignment="1" applyProtection="1">
      <alignment horizontal="right" wrapText="1"/>
      <protection locked="0"/>
    </xf>
    <xf numFmtId="0" fontId="12" fillId="5" borderId="35" xfId="0" applyFont="1" applyFill="1" applyBorder="1" applyAlignment="1" applyProtection="1">
      <alignment horizontal="right" wrapText="1"/>
    </xf>
    <xf numFmtId="0" fontId="12" fillId="5" borderId="19" xfId="0" applyFont="1" applyFill="1" applyBorder="1" applyAlignment="1" applyProtection="1">
      <alignment horizontal="right" wrapText="1"/>
    </xf>
    <xf numFmtId="0" fontId="12" fillId="6" borderId="31" xfId="0" quotePrefix="1" applyFont="1" applyFill="1" applyBorder="1" applyAlignment="1" applyProtection="1">
      <alignment horizontal="right" wrapText="1"/>
    </xf>
    <xf numFmtId="0" fontId="12" fillId="6" borderId="13" xfId="0" applyFont="1" applyFill="1" applyBorder="1" applyAlignment="1" applyProtection="1">
      <alignment horizontal="right" wrapText="1"/>
    </xf>
    <xf numFmtId="0" fontId="12" fillId="5" borderId="19" xfId="0" applyNumberFormat="1" applyFont="1" applyFill="1" applyBorder="1" applyAlignment="1" applyProtection="1">
      <alignment horizontal="right" wrapText="1"/>
    </xf>
    <xf numFmtId="0" fontId="12" fillId="5" borderId="15" xfId="0" applyNumberFormat="1" applyFont="1" applyFill="1" applyBorder="1" applyAlignment="1" applyProtection="1">
      <alignment horizontal="right" wrapText="1"/>
    </xf>
    <xf numFmtId="0" fontId="12" fillId="5" borderId="35" xfId="0" applyNumberFormat="1" applyFont="1" applyFill="1" applyBorder="1" applyAlignment="1" applyProtection="1">
      <alignment horizontal="right" wrapText="1"/>
    </xf>
    <xf numFmtId="0" fontId="12" fillId="5" borderId="80" xfId="0" applyNumberFormat="1" applyFont="1" applyFill="1" applyBorder="1" applyAlignment="1" applyProtection="1">
      <alignment horizontal="right" wrapText="1"/>
      <protection locked="0"/>
    </xf>
    <xf numFmtId="0" fontId="15" fillId="3" borderId="22" xfId="1" applyFont="1" applyFill="1" applyBorder="1" applyAlignment="1" applyProtection="1">
      <alignment horizontal="left" vertical="center" wrapText="1"/>
    </xf>
    <xf numFmtId="0" fontId="11" fillId="0" borderId="28" xfId="0" applyFont="1" applyBorder="1" applyAlignment="1" applyProtection="1"/>
    <xf numFmtId="0" fontId="11" fillId="0" borderId="49" xfId="0" applyFont="1" applyBorder="1" applyAlignment="1" applyProtection="1"/>
    <xf numFmtId="0" fontId="15" fillId="3" borderId="86" xfId="0" applyFont="1" applyFill="1" applyBorder="1" applyAlignment="1" applyProtection="1">
      <alignment horizontal="left" vertical="center" wrapText="1"/>
    </xf>
    <xf numFmtId="0" fontId="11" fillId="0" borderId="87" xfId="0" applyFont="1" applyBorder="1" applyAlignment="1" applyProtection="1"/>
  </cellXfs>
  <cellStyles count="9">
    <cellStyle name="Excel Built-in Normal" xfId="3" xr:uid="{00000000-0005-0000-0000-000000000000}"/>
    <cellStyle name="Βασικό_Φύλλο1" xfId="4" xr:uid="{00000000-0005-0000-0000-000001000000}"/>
    <cellStyle name="Κανονικό" xfId="0" builtinId="0"/>
    <cellStyle name="Κανονικό 2" xfId="1" xr:uid="{00000000-0005-0000-0000-000003000000}"/>
    <cellStyle name="Κανονικό 3" xfId="5" xr:uid="{00000000-0005-0000-0000-000004000000}"/>
    <cellStyle name="Κανονικό 3 2" xfId="6" xr:uid="{00000000-0005-0000-0000-000005000000}"/>
    <cellStyle name="Υπερ-σύνδεση" xfId="2" builtinId="8"/>
    <cellStyle name="Υπερ-σύνδεση 2" xfId="8" xr:uid="{00000000-0005-0000-0000-000007000000}"/>
    <cellStyle name="Υπερ-σύνδεση 3" xfId="7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229721</xdr:colOff>
      <xdr:row>7</xdr:row>
      <xdr:rowOff>95250</xdr:rowOff>
    </xdr:from>
    <xdr:to>
      <xdr:col>12</xdr:col>
      <xdr:colOff>467846</xdr:colOff>
      <xdr:row>9</xdr:row>
      <xdr:rowOff>114300</xdr:rowOff>
    </xdr:to>
    <xdr:cxnSp macro="">
      <xdr:nvCxnSpPr>
        <xdr:cNvPr id="4" name="Ευθύγραμμο βέλος σύνδεσης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959103" y="1725706"/>
          <a:ext cx="238125" cy="321609"/>
        </a:xfrm>
        <a:prstGeom prst="straightConnector1">
          <a:avLst/>
        </a:prstGeom>
        <a:ln>
          <a:solidFill>
            <a:schemeClr val="tx1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291352</xdr:colOff>
      <xdr:row>294</xdr:row>
      <xdr:rowOff>22412</xdr:rowOff>
    </xdr:from>
    <xdr:to>
      <xdr:col>12</xdr:col>
      <xdr:colOff>459440</xdr:colOff>
      <xdr:row>296</xdr:row>
      <xdr:rowOff>72838</xdr:rowOff>
    </xdr:to>
    <xdr:cxnSp macro="">
      <xdr:nvCxnSpPr>
        <xdr:cNvPr id="5" name="Ευθύγραμμο βέλος σύνδεσης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9020734" y="45070059"/>
          <a:ext cx="168088" cy="352985"/>
        </a:xfrm>
        <a:prstGeom prst="straightConnector1">
          <a:avLst/>
        </a:prstGeom>
        <a:ln>
          <a:solidFill>
            <a:sysClr val="windowText" lastClr="000000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mail@1lyk-petroup.att.sch.g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il@1lyk-argyr.att.sch.gr" TargetMode="External"/><Relationship Id="rId1" Type="http://schemas.openxmlformats.org/officeDocument/2006/relationships/hyperlink" Target="mailto:mail@2lyk-p-falir.att.sch.g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il@1lyk-aigal.att.sch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8"/>
  <sheetViews>
    <sheetView tabSelected="1" topLeftCell="C1" zoomScaleNormal="100" workbookViewId="0">
      <pane ySplit="1" topLeftCell="A137" activePane="bottomLeft" state="frozen"/>
      <selection pane="bottomLeft" activeCell="N380" sqref="N380"/>
    </sheetView>
  </sheetViews>
  <sheetFormatPr defaultColWidth="8.7109375" defaultRowHeight="11.25" x14ac:dyDescent="0.2"/>
  <cols>
    <col min="1" max="1" width="22.140625" style="378" hidden="1" customWidth="1"/>
    <col min="2" max="2" width="9" style="433" hidden="1" customWidth="1"/>
    <col min="3" max="3" width="30.28515625" style="394" customWidth="1"/>
    <col min="4" max="4" width="20" style="395" customWidth="1"/>
    <col min="5" max="5" width="6.140625" style="396" customWidth="1"/>
    <col min="6" max="6" width="30.140625" style="378" customWidth="1"/>
    <col min="7" max="7" width="8.7109375" style="384"/>
    <col min="8" max="8" width="9.42578125" style="378" customWidth="1"/>
    <col min="9" max="9" width="8.7109375" style="385"/>
    <col min="10" max="10" width="6.140625" style="386" customWidth="1"/>
    <col min="11" max="11" width="7.42578125" style="386" customWidth="1"/>
    <col min="12" max="13" width="8.7109375" style="387"/>
    <col min="14" max="14" width="31.5703125" style="388" customWidth="1"/>
    <col min="15" max="15" width="57" style="388" customWidth="1"/>
    <col min="16" max="16" width="11.5703125" style="388" customWidth="1"/>
    <col min="17" max="17" width="26.28515625" style="643" customWidth="1"/>
    <col min="18" max="18" width="31.140625" style="26" customWidth="1"/>
    <col min="19" max="19" width="19.85546875" style="26" customWidth="1"/>
    <col min="20" max="20" width="28.28515625" style="26" customWidth="1"/>
    <col min="21" max="21" width="17.7109375" style="26" customWidth="1"/>
    <col min="22" max="22" width="28" style="26" customWidth="1"/>
    <col min="23" max="23" width="27.42578125" style="26" customWidth="1"/>
    <col min="24" max="24" width="25.42578125" style="26" customWidth="1"/>
    <col min="25" max="16384" width="8.7109375" style="26"/>
  </cols>
  <sheetData>
    <row r="1" spans="1:24" s="12" customFormat="1" ht="57.6" customHeight="1" thickTop="1" thickBot="1" x14ac:dyDescent="0.3">
      <c r="A1" s="2" t="s">
        <v>47</v>
      </c>
      <c r="B1" s="3" t="s">
        <v>41</v>
      </c>
      <c r="C1" s="4" t="s">
        <v>111</v>
      </c>
      <c r="D1" s="5" t="s">
        <v>54</v>
      </c>
      <c r="E1" s="6" t="s">
        <v>55</v>
      </c>
      <c r="F1" s="7" t="s">
        <v>110</v>
      </c>
      <c r="G1" s="8" t="s">
        <v>112</v>
      </c>
      <c r="H1" s="7" t="s">
        <v>113</v>
      </c>
      <c r="I1" s="9" t="s">
        <v>114</v>
      </c>
      <c r="J1" s="10" t="s">
        <v>115</v>
      </c>
      <c r="K1" s="10" t="s">
        <v>170</v>
      </c>
      <c r="L1" s="10" t="s">
        <v>116</v>
      </c>
      <c r="M1" s="11" t="s">
        <v>117</v>
      </c>
      <c r="N1" s="434" t="s">
        <v>118</v>
      </c>
      <c r="O1" s="594" t="s">
        <v>119</v>
      </c>
      <c r="P1" s="546" t="s">
        <v>120</v>
      </c>
      <c r="Q1" s="644" t="s">
        <v>121</v>
      </c>
      <c r="R1" s="790" t="s">
        <v>383</v>
      </c>
      <c r="S1" s="790" t="s">
        <v>384</v>
      </c>
      <c r="T1" s="790" t="s">
        <v>385</v>
      </c>
      <c r="U1" s="790" t="s">
        <v>386</v>
      </c>
      <c r="V1" s="790" t="s">
        <v>387</v>
      </c>
      <c r="W1" s="791" t="s">
        <v>388</v>
      </c>
      <c r="X1" s="792" t="s">
        <v>389</v>
      </c>
    </row>
    <row r="2" spans="1:24" ht="12" customHeight="1" thickTop="1" x14ac:dyDescent="0.2">
      <c r="A2" s="13" t="s">
        <v>53</v>
      </c>
      <c r="B2" s="14">
        <f>LEFT(A2,3)+200</f>
        <v>201</v>
      </c>
      <c r="C2" s="15" t="s">
        <v>58</v>
      </c>
      <c r="D2" s="16" t="s">
        <v>56</v>
      </c>
      <c r="E2" s="17">
        <f>B2</f>
        <v>201</v>
      </c>
      <c r="F2" s="18" t="str">
        <f t="shared" ref="F2:F124" si="0">RIGHT(A2,LEN(A2)-5)</f>
        <v>ΕΙΔΙΚΟ ΕΞΕΤΑΣΤΙΚΟ ΚΕΝΤΡΟ ΑΘΗΝΑΣ</v>
      </c>
      <c r="G2" s="19" t="s">
        <v>49</v>
      </c>
      <c r="H2" s="20" t="s">
        <v>3</v>
      </c>
      <c r="I2" s="21" t="s">
        <v>8</v>
      </c>
      <c r="J2" s="22">
        <v>7</v>
      </c>
      <c r="K2" s="23"/>
      <c r="L2" s="24"/>
      <c r="M2" s="25">
        <v>1</v>
      </c>
      <c r="N2" s="453" t="s">
        <v>262</v>
      </c>
      <c r="O2" s="595" t="s">
        <v>326</v>
      </c>
      <c r="P2" s="547">
        <v>2105221158</v>
      </c>
      <c r="Q2" s="717" t="s">
        <v>256</v>
      </c>
      <c r="R2" s="454"/>
      <c r="S2" s="454"/>
      <c r="T2" s="454"/>
      <c r="U2" s="454"/>
      <c r="V2" s="454"/>
      <c r="W2" s="454"/>
      <c r="X2" s="645"/>
    </row>
    <row r="3" spans="1:24" ht="12" customHeight="1" x14ac:dyDescent="0.2">
      <c r="A3" s="13" t="s">
        <v>53</v>
      </c>
      <c r="B3" s="14">
        <f t="shared" ref="B3:B16" si="1">LEFT(A3,3)+200</f>
        <v>201</v>
      </c>
      <c r="C3" s="15"/>
      <c r="D3" s="16"/>
      <c r="E3" s="27">
        <f>B3</f>
        <v>201</v>
      </c>
      <c r="F3" s="28" t="str">
        <f t="shared" ref="F3" si="2">RIGHT(A3,LEN(A3)-5)</f>
        <v>ΕΙΔΙΚΟ ΕΞΕΤΑΣΤΙΚΟ ΚΕΝΤΡΟ ΑΘΗΝΑΣ</v>
      </c>
      <c r="G3" s="29" t="s">
        <v>49</v>
      </c>
      <c r="H3" s="30" t="s">
        <v>3</v>
      </c>
      <c r="I3" s="21" t="s">
        <v>9</v>
      </c>
      <c r="J3" s="22">
        <v>17</v>
      </c>
      <c r="K3" s="31"/>
      <c r="L3" s="24">
        <v>1</v>
      </c>
      <c r="M3" s="32"/>
      <c r="N3" s="453" t="s">
        <v>262</v>
      </c>
      <c r="O3" s="595" t="s">
        <v>326</v>
      </c>
      <c r="P3" s="547">
        <v>2105221158</v>
      </c>
      <c r="Q3" s="718" t="s">
        <v>256</v>
      </c>
      <c r="R3" s="455"/>
      <c r="S3" s="455"/>
      <c r="T3" s="455"/>
      <c r="U3" s="455"/>
      <c r="V3" s="455"/>
      <c r="W3" s="455"/>
      <c r="X3" s="646"/>
    </row>
    <row r="4" spans="1:24" ht="12" customHeight="1" x14ac:dyDescent="0.2">
      <c r="A4" s="13" t="s">
        <v>53</v>
      </c>
      <c r="B4" s="14">
        <f t="shared" si="1"/>
        <v>201</v>
      </c>
      <c r="C4" s="15" t="s">
        <v>58</v>
      </c>
      <c r="D4" s="16" t="s">
        <v>56</v>
      </c>
      <c r="E4" s="27">
        <f t="shared" ref="E4:E16" si="3">B4</f>
        <v>201</v>
      </c>
      <c r="F4" s="28" t="str">
        <f t="shared" si="0"/>
        <v>ΕΙΔΙΚΟ ΕΞΕΤΑΣΤΙΚΟ ΚΕΝΤΡΟ ΑΘΗΝΑΣ</v>
      </c>
      <c r="G4" s="29" t="s">
        <v>49</v>
      </c>
      <c r="H4" s="30" t="s">
        <v>3</v>
      </c>
      <c r="I4" s="33" t="s">
        <v>10</v>
      </c>
      <c r="J4" s="34">
        <v>3</v>
      </c>
      <c r="K4" s="31"/>
      <c r="L4" s="35"/>
      <c r="M4" s="36">
        <v>1</v>
      </c>
      <c r="N4" s="456" t="s">
        <v>262</v>
      </c>
      <c r="O4" s="595" t="s">
        <v>326</v>
      </c>
      <c r="P4" s="548">
        <v>2105221158</v>
      </c>
      <c r="Q4" s="719" t="s">
        <v>256</v>
      </c>
      <c r="R4" s="457"/>
      <c r="S4" s="457"/>
      <c r="T4" s="457"/>
      <c r="U4" s="457"/>
      <c r="V4" s="457"/>
      <c r="W4" s="457"/>
      <c r="X4" s="647"/>
    </row>
    <row r="5" spans="1:24" ht="12" customHeight="1" x14ac:dyDescent="0.2">
      <c r="A5" s="13" t="s">
        <v>53</v>
      </c>
      <c r="B5" s="14">
        <f t="shared" si="1"/>
        <v>201</v>
      </c>
      <c r="C5" s="15" t="s">
        <v>58</v>
      </c>
      <c r="D5" s="16" t="s">
        <v>56</v>
      </c>
      <c r="E5" s="27">
        <f t="shared" si="3"/>
        <v>201</v>
      </c>
      <c r="F5" s="28" t="str">
        <f t="shared" ref="F5" si="4">RIGHT(A5,LEN(A5)-5)</f>
        <v>ΕΙΔΙΚΟ ΕΞΕΤΑΣΤΙΚΟ ΚΕΝΤΡΟ ΑΘΗΝΑΣ</v>
      </c>
      <c r="G5" s="29" t="s">
        <v>49</v>
      </c>
      <c r="H5" s="30" t="s">
        <v>4</v>
      </c>
      <c r="I5" s="33" t="s">
        <v>8</v>
      </c>
      <c r="J5" s="34">
        <v>7</v>
      </c>
      <c r="K5" s="31"/>
      <c r="L5" s="35"/>
      <c r="M5" s="36">
        <v>1</v>
      </c>
      <c r="N5" s="456" t="s">
        <v>262</v>
      </c>
      <c r="O5" s="595" t="s">
        <v>326</v>
      </c>
      <c r="P5" s="548">
        <v>2105221158</v>
      </c>
      <c r="Q5" s="719" t="s">
        <v>256</v>
      </c>
      <c r="R5" s="457"/>
      <c r="S5" s="457"/>
      <c r="T5" s="457"/>
      <c r="U5" s="457"/>
      <c r="V5" s="457"/>
      <c r="W5" s="457"/>
      <c r="X5" s="647"/>
    </row>
    <row r="6" spans="1:24" ht="12" customHeight="1" x14ac:dyDescent="0.2">
      <c r="A6" s="13" t="s">
        <v>53</v>
      </c>
      <c r="B6" s="14">
        <f t="shared" si="1"/>
        <v>201</v>
      </c>
      <c r="C6" s="15" t="s">
        <v>58</v>
      </c>
      <c r="D6" s="16" t="s">
        <v>56</v>
      </c>
      <c r="E6" s="27">
        <f t="shared" si="3"/>
        <v>201</v>
      </c>
      <c r="F6" s="28" t="str">
        <f t="shared" si="0"/>
        <v>ΕΙΔΙΚΟ ΕΞΕΤΑΣΤΙΚΟ ΚΕΝΤΡΟ ΑΘΗΝΑΣ</v>
      </c>
      <c r="G6" s="29" t="s">
        <v>49</v>
      </c>
      <c r="H6" s="30" t="s">
        <v>4</v>
      </c>
      <c r="I6" s="33" t="s">
        <v>9</v>
      </c>
      <c r="J6" s="34">
        <v>14</v>
      </c>
      <c r="K6" s="31"/>
      <c r="L6" s="35">
        <v>1</v>
      </c>
      <c r="M6" s="37"/>
      <c r="N6" s="456" t="s">
        <v>262</v>
      </c>
      <c r="O6" s="595" t="s">
        <v>326</v>
      </c>
      <c r="P6" s="548">
        <v>2105221158</v>
      </c>
      <c r="Q6" s="719" t="s">
        <v>256</v>
      </c>
      <c r="R6" s="457"/>
      <c r="S6" s="457"/>
      <c r="T6" s="457"/>
      <c r="U6" s="457"/>
      <c r="V6" s="457"/>
      <c r="W6" s="457"/>
      <c r="X6" s="647"/>
    </row>
    <row r="7" spans="1:24" ht="12" customHeight="1" x14ac:dyDescent="0.2">
      <c r="A7" s="13" t="s">
        <v>53</v>
      </c>
      <c r="B7" s="14">
        <f t="shared" si="1"/>
        <v>201</v>
      </c>
      <c r="C7" s="15" t="s">
        <v>58</v>
      </c>
      <c r="D7" s="16" t="s">
        <v>56</v>
      </c>
      <c r="E7" s="27">
        <f t="shared" si="3"/>
        <v>201</v>
      </c>
      <c r="F7" s="28" t="str">
        <f t="shared" si="0"/>
        <v>ΕΙΔΙΚΟ ΕΞΕΤΑΣΤΙΚΟ ΚΕΝΤΡΟ ΑΘΗΝΑΣ</v>
      </c>
      <c r="G7" s="29" t="s">
        <v>49</v>
      </c>
      <c r="H7" s="30" t="s">
        <v>4</v>
      </c>
      <c r="I7" s="33" t="s">
        <v>10</v>
      </c>
      <c r="J7" s="34">
        <v>2</v>
      </c>
      <c r="K7" s="31"/>
      <c r="L7" s="35"/>
      <c r="M7" s="37">
        <v>1</v>
      </c>
      <c r="N7" s="456" t="s">
        <v>262</v>
      </c>
      <c r="O7" s="595" t="s">
        <v>326</v>
      </c>
      <c r="P7" s="548">
        <v>2105221158</v>
      </c>
      <c r="Q7" s="719" t="s">
        <v>256</v>
      </c>
      <c r="R7" s="457"/>
      <c r="S7" s="457"/>
      <c r="T7" s="457"/>
      <c r="U7" s="457"/>
      <c r="V7" s="457"/>
      <c r="W7" s="457"/>
      <c r="X7" s="647"/>
    </row>
    <row r="8" spans="1:24" ht="12" customHeight="1" x14ac:dyDescent="0.2">
      <c r="A8" s="13" t="s">
        <v>53</v>
      </c>
      <c r="B8" s="14">
        <f t="shared" si="1"/>
        <v>201</v>
      </c>
      <c r="C8" s="15" t="s">
        <v>58</v>
      </c>
      <c r="D8" s="16" t="s">
        <v>56</v>
      </c>
      <c r="E8" s="27">
        <f t="shared" si="3"/>
        <v>201</v>
      </c>
      <c r="F8" s="28" t="str">
        <f t="shared" ref="F8" si="5">RIGHT(A8,LEN(A8)-5)</f>
        <v>ΕΙΔΙΚΟ ΕΞΕΤΑΣΤΙΚΟ ΚΕΝΤΡΟ ΑΘΗΝΑΣ</v>
      </c>
      <c r="G8" s="29" t="s">
        <v>49</v>
      </c>
      <c r="H8" s="30" t="s">
        <v>5</v>
      </c>
      <c r="I8" s="33" t="s">
        <v>8</v>
      </c>
      <c r="J8" s="34">
        <v>6</v>
      </c>
      <c r="K8" s="31">
        <f>SUM(J2:J16)</f>
        <v>104</v>
      </c>
      <c r="L8" s="35"/>
      <c r="M8" s="37">
        <v>1</v>
      </c>
      <c r="N8" s="435" t="s">
        <v>262</v>
      </c>
      <c r="O8" s="596" t="s">
        <v>326</v>
      </c>
      <c r="P8" s="549">
        <v>2105221158</v>
      </c>
      <c r="Q8" s="720" t="s">
        <v>256</v>
      </c>
      <c r="R8" s="440"/>
      <c r="S8" s="440"/>
      <c r="T8" s="440"/>
      <c r="U8" s="440"/>
      <c r="V8" s="440"/>
      <c r="W8" s="440"/>
      <c r="X8" s="648"/>
    </row>
    <row r="9" spans="1:24" ht="12" customHeight="1" x14ac:dyDescent="0.2">
      <c r="A9" s="13" t="s">
        <v>53</v>
      </c>
      <c r="B9" s="14">
        <f t="shared" si="1"/>
        <v>201</v>
      </c>
      <c r="C9" s="15" t="s">
        <v>58</v>
      </c>
      <c r="D9" s="16" t="s">
        <v>56</v>
      </c>
      <c r="E9" s="27">
        <f t="shared" si="3"/>
        <v>201</v>
      </c>
      <c r="F9" s="28" t="str">
        <f t="shared" si="0"/>
        <v>ΕΙΔΙΚΟ ΕΞΕΤΑΣΤΙΚΟ ΚΕΝΤΡΟ ΑΘΗΝΑΣ</v>
      </c>
      <c r="G9" s="29" t="s">
        <v>49</v>
      </c>
      <c r="H9" s="30" t="s">
        <v>5</v>
      </c>
      <c r="I9" s="33" t="s">
        <v>9</v>
      </c>
      <c r="J9" s="34">
        <v>13</v>
      </c>
      <c r="K9" s="31"/>
      <c r="L9" s="35">
        <v>1</v>
      </c>
      <c r="M9" s="37"/>
      <c r="N9" s="456" t="s">
        <v>262</v>
      </c>
      <c r="O9" s="595" t="s">
        <v>326</v>
      </c>
      <c r="P9" s="548">
        <v>2105221158</v>
      </c>
      <c r="Q9" s="719" t="s">
        <v>256</v>
      </c>
      <c r="R9" s="457"/>
      <c r="S9" s="457"/>
      <c r="T9" s="457"/>
      <c r="U9" s="457"/>
      <c r="V9" s="457"/>
      <c r="W9" s="457"/>
      <c r="X9" s="647"/>
    </row>
    <row r="10" spans="1:24" ht="12" customHeight="1" x14ac:dyDescent="0.2">
      <c r="A10" s="13" t="s">
        <v>53</v>
      </c>
      <c r="B10" s="14">
        <f t="shared" si="1"/>
        <v>201</v>
      </c>
      <c r="C10" s="15" t="s">
        <v>58</v>
      </c>
      <c r="D10" s="16" t="s">
        <v>56</v>
      </c>
      <c r="E10" s="27">
        <f t="shared" si="3"/>
        <v>201</v>
      </c>
      <c r="F10" s="28" t="str">
        <f t="shared" si="0"/>
        <v>ΕΙΔΙΚΟ ΕΞΕΤΑΣΤΙΚΟ ΚΕΝΤΡΟ ΑΘΗΝΑΣ</v>
      </c>
      <c r="G10" s="29" t="s">
        <v>49</v>
      </c>
      <c r="H10" s="30" t="s">
        <v>5</v>
      </c>
      <c r="I10" s="33" t="s">
        <v>10</v>
      </c>
      <c r="J10" s="34">
        <v>2</v>
      </c>
      <c r="K10" s="31"/>
      <c r="L10" s="35"/>
      <c r="M10" s="25"/>
      <c r="N10" s="456" t="s">
        <v>262</v>
      </c>
      <c r="O10" s="595" t="s">
        <v>326</v>
      </c>
      <c r="P10" s="548">
        <v>2105221158</v>
      </c>
      <c r="Q10" s="719" t="s">
        <v>256</v>
      </c>
      <c r="R10" s="457"/>
      <c r="S10" s="457"/>
      <c r="T10" s="457"/>
      <c r="U10" s="457"/>
      <c r="V10" s="457"/>
      <c r="W10" s="457"/>
      <c r="X10" s="647"/>
    </row>
    <row r="11" spans="1:24" x14ac:dyDescent="0.2">
      <c r="A11" s="13" t="s">
        <v>53</v>
      </c>
      <c r="B11" s="14">
        <f t="shared" si="1"/>
        <v>201</v>
      </c>
      <c r="C11" s="15" t="s">
        <v>58</v>
      </c>
      <c r="D11" s="16" t="s">
        <v>56</v>
      </c>
      <c r="E11" s="27">
        <f t="shared" si="3"/>
        <v>201</v>
      </c>
      <c r="F11" s="28" t="str">
        <f t="shared" ref="F11" si="6">RIGHT(A11,LEN(A11)-5)</f>
        <v>ΕΙΔΙΚΟ ΕΞΕΤΑΣΤΙΚΟ ΚΕΝΤΡΟ ΑΘΗΝΑΣ</v>
      </c>
      <c r="G11" s="29" t="s">
        <v>49</v>
      </c>
      <c r="H11" s="30" t="s">
        <v>7</v>
      </c>
      <c r="I11" s="33" t="s">
        <v>8</v>
      </c>
      <c r="J11" s="34">
        <v>2</v>
      </c>
      <c r="K11" s="31"/>
      <c r="L11" s="38"/>
      <c r="M11" s="36">
        <v>1</v>
      </c>
      <c r="N11" s="456" t="s">
        <v>262</v>
      </c>
      <c r="O11" s="595" t="s">
        <v>326</v>
      </c>
      <c r="P11" s="548">
        <v>2105221158</v>
      </c>
      <c r="Q11" s="719" t="s">
        <v>256</v>
      </c>
      <c r="R11" s="457"/>
      <c r="S11" s="457"/>
      <c r="T11" s="457"/>
      <c r="U11" s="457"/>
      <c r="V11" s="457"/>
      <c r="W11" s="457"/>
      <c r="X11" s="647"/>
    </row>
    <row r="12" spans="1:24" x14ac:dyDescent="0.2">
      <c r="A12" s="13" t="s">
        <v>53</v>
      </c>
      <c r="B12" s="14">
        <f t="shared" si="1"/>
        <v>201</v>
      </c>
      <c r="C12" s="15" t="s">
        <v>58</v>
      </c>
      <c r="D12" s="16" t="s">
        <v>56</v>
      </c>
      <c r="E12" s="27">
        <f t="shared" si="3"/>
        <v>201</v>
      </c>
      <c r="F12" s="28" t="str">
        <f t="shared" si="0"/>
        <v>ΕΙΔΙΚΟ ΕΞΕΤΑΣΤΙΚΟ ΚΕΝΤΡΟ ΑΘΗΝΑΣ</v>
      </c>
      <c r="G12" s="29" t="s">
        <v>49</v>
      </c>
      <c r="H12" s="30" t="s">
        <v>7</v>
      </c>
      <c r="I12" s="33" t="s">
        <v>9</v>
      </c>
      <c r="J12" s="34">
        <v>12</v>
      </c>
      <c r="K12" s="31"/>
      <c r="L12" s="35">
        <v>2</v>
      </c>
      <c r="M12" s="37"/>
      <c r="N12" s="456" t="s">
        <v>262</v>
      </c>
      <c r="O12" s="595" t="s">
        <v>326</v>
      </c>
      <c r="P12" s="548">
        <v>2105221158</v>
      </c>
      <c r="Q12" s="719" t="s">
        <v>256</v>
      </c>
      <c r="R12" s="457"/>
      <c r="S12" s="457"/>
      <c r="T12" s="457"/>
      <c r="U12" s="457"/>
      <c r="V12" s="457"/>
      <c r="W12" s="457"/>
      <c r="X12" s="647"/>
    </row>
    <row r="13" spans="1:24" ht="12" customHeight="1" x14ac:dyDescent="0.2">
      <c r="A13" s="13" t="s">
        <v>53</v>
      </c>
      <c r="B13" s="14">
        <f t="shared" si="1"/>
        <v>201</v>
      </c>
      <c r="C13" s="15" t="s">
        <v>58</v>
      </c>
      <c r="D13" s="16" t="s">
        <v>56</v>
      </c>
      <c r="E13" s="27">
        <f t="shared" si="3"/>
        <v>201</v>
      </c>
      <c r="F13" s="28" t="str">
        <f t="shared" si="0"/>
        <v>ΕΙΔΙΚΟ ΕΞΕΤΑΣΤΙΚΟ ΚΕΝΤΡΟ ΑΘΗΝΑΣ</v>
      </c>
      <c r="G13" s="29" t="s">
        <v>49</v>
      </c>
      <c r="H13" s="30" t="s">
        <v>7</v>
      </c>
      <c r="I13" s="33" t="s">
        <v>10</v>
      </c>
      <c r="J13" s="34">
        <v>2</v>
      </c>
      <c r="K13" s="31"/>
      <c r="L13" s="39"/>
      <c r="M13" s="36">
        <v>1</v>
      </c>
      <c r="N13" s="456" t="s">
        <v>262</v>
      </c>
      <c r="O13" s="595" t="s">
        <v>326</v>
      </c>
      <c r="P13" s="548">
        <v>2105221158</v>
      </c>
      <c r="Q13" s="719" t="s">
        <v>256</v>
      </c>
      <c r="R13" s="457"/>
      <c r="S13" s="457"/>
      <c r="T13" s="457"/>
      <c r="U13" s="457"/>
      <c r="V13" s="457"/>
      <c r="W13" s="457"/>
      <c r="X13" s="647"/>
    </row>
    <row r="14" spans="1:24" ht="12" customHeight="1" x14ac:dyDescent="0.2">
      <c r="A14" s="13" t="s">
        <v>53</v>
      </c>
      <c r="B14" s="14">
        <f t="shared" si="1"/>
        <v>201</v>
      </c>
      <c r="C14" s="15" t="s">
        <v>58</v>
      </c>
      <c r="D14" s="40" t="s">
        <v>56</v>
      </c>
      <c r="E14" s="27">
        <f t="shared" si="3"/>
        <v>201</v>
      </c>
      <c r="F14" s="28" t="str">
        <f t="shared" ref="F14" si="7">RIGHT(A14,LEN(A14)-5)</f>
        <v>ΕΙΔΙΚΟ ΕΞΕΤΑΣΤΙΚΟ ΚΕΝΤΡΟ ΑΘΗΝΑΣ</v>
      </c>
      <c r="G14" s="29" t="s">
        <v>49</v>
      </c>
      <c r="H14" s="30" t="s">
        <v>6</v>
      </c>
      <c r="I14" s="33" t="s">
        <v>8</v>
      </c>
      <c r="J14" s="41">
        <v>7</v>
      </c>
      <c r="K14" s="42"/>
      <c r="L14" s="43"/>
      <c r="M14" s="44">
        <v>1</v>
      </c>
      <c r="N14" s="456" t="s">
        <v>262</v>
      </c>
      <c r="O14" s="595" t="s">
        <v>326</v>
      </c>
      <c r="P14" s="548">
        <v>2105221158</v>
      </c>
      <c r="Q14" s="719" t="s">
        <v>256</v>
      </c>
      <c r="R14" s="457"/>
      <c r="S14" s="457"/>
      <c r="T14" s="457"/>
      <c r="U14" s="457"/>
      <c r="V14" s="457"/>
      <c r="W14" s="457"/>
      <c r="X14" s="647"/>
    </row>
    <row r="15" spans="1:24" ht="12" customHeight="1" x14ac:dyDescent="0.2">
      <c r="A15" s="13" t="s">
        <v>53</v>
      </c>
      <c r="B15" s="14">
        <f t="shared" si="1"/>
        <v>201</v>
      </c>
      <c r="C15" s="15" t="s">
        <v>58</v>
      </c>
      <c r="D15" s="16" t="s">
        <v>56</v>
      </c>
      <c r="E15" s="27">
        <f t="shared" si="3"/>
        <v>201</v>
      </c>
      <c r="F15" s="28" t="str">
        <f t="shared" si="0"/>
        <v>ΕΙΔΙΚΟ ΕΞΕΤΑΣΤΙΚΟ ΚΕΝΤΡΟ ΑΘΗΝΑΣ</v>
      </c>
      <c r="G15" s="29" t="s">
        <v>49</v>
      </c>
      <c r="H15" s="30" t="s">
        <v>6</v>
      </c>
      <c r="I15" s="33" t="s">
        <v>9</v>
      </c>
      <c r="J15" s="41">
        <v>10</v>
      </c>
      <c r="K15" s="42"/>
      <c r="L15" s="43">
        <v>1</v>
      </c>
      <c r="M15" s="45"/>
      <c r="N15" s="456" t="s">
        <v>262</v>
      </c>
      <c r="O15" s="595" t="s">
        <v>326</v>
      </c>
      <c r="P15" s="548">
        <v>2105221158</v>
      </c>
      <c r="Q15" s="719" t="s">
        <v>256</v>
      </c>
      <c r="R15" s="457"/>
      <c r="S15" s="457"/>
      <c r="T15" s="457"/>
      <c r="U15" s="457"/>
      <c r="V15" s="457"/>
      <c r="W15" s="457"/>
      <c r="X15" s="647"/>
    </row>
    <row r="16" spans="1:24" ht="12" customHeight="1" thickBot="1" x14ac:dyDescent="0.25">
      <c r="A16" s="13" t="s">
        <v>53</v>
      </c>
      <c r="B16" s="14">
        <f t="shared" si="1"/>
        <v>201</v>
      </c>
      <c r="C16" s="15" t="s">
        <v>58</v>
      </c>
      <c r="D16" s="16" t="s">
        <v>56</v>
      </c>
      <c r="E16" s="46">
        <f t="shared" si="3"/>
        <v>201</v>
      </c>
      <c r="F16" s="47" t="str">
        <f t="shared" si="0"/>
        <v>ΕΙΔΙΚΟ ΕΞΕΤΑΣΤΙΚΟ ΚΕΝΤΡΟ ΑΘΗΝΑΣ</v>
      </c>
      <c r="G16" s="48" t="s">
        <v>49</v>
      </c>
      <c r="H16" s="49" t="s">
        <v>6</v>
      </c>
      <c r="I16" s="50" t="s">
        <v>10</v>
      </c>
      <c r="J16" s="51">
        <v>0</v>
      </c>
      <c r="K16" s="52"/>
      <c r="L16" s="53"/>
      <c r="M16" s="54">
        <v>0</v>
      </c>
      <c r="N16" s="458" t="s">
        <v>262</v>
      </c>
      <c r="O16" s="597" t="s">
        <v>326</v>
      </c>
      <c r="P16" s="550">
        <v>2105221158</v>
      </c>
      <c r="Q16" s="721" t="s">
        <v>256</v>
      </c>
      <c r="R16" s="459"/>
      <c r="S16" s="459"/>
      <c r="T16" s="459"/>
      <c r="U16" s="459"/>
      <c r="V16" s="459"/>
      <c r="W16" s="459"/>
      <c r="X16" s="649"/>
    </row>
    <row r="17" spans="1:24" ht="12" customHeight="1" thickTop="1" x14ac:dyDescent="0.2">
      <c r="A17" s="13" t="s">
        <v>11</v>
      </c>
      <c r="B17" s="14" t="str">
        <f t="shared" ref="B17:B22" si="8">LEFT(A17,3)</f>
        <v>201</v>
      </c>
      <c r="C17" s="15" t="s">
        <v>58</v>
      </c>
      <c r="D17" s="16" t="s">
        <v>56</v>
      </c>
      <c r="E17" s="55" t="str">
        <f t="shared" ref="E17:E22" si="9">B17</f>
        <v>201</v>
      </c>
      <c r="F17" s="56" t="str">
        <f t="shared" ref="F17" si="10">RIGHT(A17,LEN(A17)-5)</f>
        <v>Α' ΑΘΗΝΑΣ</v>
      </c>
      <c r="G17" s="57" t="str">
        <f>CONCATENATE(E17,"Α")</f>
        <v>201Α</v>
      </c>
      <c r="H17" s="58" t="s">
        <v>7</v>
      </c>
      <c r="I17" s="59" t="s">
        <v>8</v>
      </c>
      <c r="J17" s="60">
        <v>24</v>
      </c>
      <c r="K17" s="61"/>
      <c r="L17" s="62"/>
      <c r="M17" s="63">
        <v>2</v>
      </c>
      <c r="N17" s="460" t="s">
        <v>279</v>
      </c>
      <c r="O17" s="598" t="s">
        <v>327</v>
      </c>
      <c r="P17" s="551">
        <v>2107666391</v>
      </c>
      <c r="Q17" s="717" t="s">
        <v>257</v>
      </c>
      <c r="R17" s="454"/>
      <c r="S17" s="454"/>
      <c r="T17" s="454"/>
      <c r="U17" s="454"/>
      <c r="V17" s="454"/>
      <c r="W17" s="454"/>
      <c r="X17" s="645"/>
    </row>
    <row r="18" spans="1:24" ht="12" customHeight="1" x14ac:dyDescent="0.2">
      <c r="A18" s="13" t="s">
        <v>11</v>
      </c>
      <c r="B18" s="14" t="str">
        <f t="shared" si="8"/>
        <v>201</v>
      </c>
      <c r="C18" s="15" t="s">
        <v>58</v>
      </c>
      <c r="D18" s="16" t="s">
        <v>56</v>
      </c>
      <c r="E18" s="64" t="str">
        <f t="shared" si="9"/>
        <v>201</v>
      </c>
      <c r="F18" s="28" t="str">
        <f>RIGHT(A18,LEN(A18)-5)</f>
        <v>Α' ΑΘΗΝΑΣ</v>
      </c>
      <c r="G18" s="29" t="str">
        <f>CONCATENATE(E18,"Α")</f>
        <v>201Α</v>
      </c>
      <c r="H18" s="30" t="s">
        <v>7</v>
      </c>
      <c r="I18" s="33" t="s">
        <v>9</v>
      </c>
      <c r="J18" s="65">
        <v>149</v>
      </c>
      <c r="K18" s="66">
        <f>SUM(J17:J19)</f>
        <v>273</v>
      </c>
      <c r="L18" s="67">
        <v>10</v>
      </c>
      <c r="M18" s="68"/>
      <c r="N18" s="206" t="s">
        <v>279</v>
      </c>
      <c r="O18" s="599" t="s">
        <v>327</v>
      </c>
      <c r="P18" s="549">
        <v>2107666391</v>
      </c>
      <c r="Q18" s="720" t="s">
        <v>257</v>
      </c>
      <c r="R18" s="440"/>
      <c r="S18" s="440"/>
      <c r="T18" s="440"/>
      <c r="U18" s="440"/>
      <c r="V18" s="440"/>
      <c r="W18" s="440"/>
      <c r="X18" s="648"/>
    </row>
    <row r="19" spans="1:24" ht="12" customHeight="1" thickBot="1" x14ac:dyDescent="0.25">
      <c r="A19" s="13" t="s">
        <v>11</v>
      </c>
      <c r="B19" s="14" t="str">
        <f t="shared" si="8"/>
        <v>201</v>
      </c>
      <c r="C19" s="15" t="s">
        <v>58</v>
      </c>
      <c r="D19" s="16" t="s">
        <v>56</v>
      </c>
      <c r="E19" s="69" t="str">
        <f t="shared" si="9"/>
        <v>201</v>
      </c>
      <c r="F19" s="70" t="str">
        <f>RIGHT(A19,LEN(A19)-5)</f>
        <v>Α' ΑΘΗΝΑΣ</v>
      </c>
      <c r="G19" s="71" t="str">
        <f>CONCATENATE(E19,"Α")</f>
        <v>201Α</v>
      </c>
      <c r="H19" s="72" t="s">
        <v>7</v>
      </c>
      <c r="I19" s="73" t="s">
        <v>10</v>
      </c>
      <c r="J19" s="74">
        <v>100</v>
      </c>
      <c r="K19" s="75"/>
      <c r="L19" s="76"/>
      <c r="M19" s="77">
        <v>8</v>
      </c>
      <c r="N19" s="461" t="s">
        <v>279</v>
      </c>
      <c r="O19" s="600" t="s">
        <v>327</v>
      </c>
      <c r="P19" s="552">
        <v>2107666391</v>
      </c>
      <c r="Q19" s="722" t="s">
        <v>257</v>
      </c>
      <c r="R19" s="462"/>
      <c r="S19" s="462"/>
      <c r="T19" s="462"/>
      <c r="U19" s="462"/>
      <c r="V19" s="462"/>
      <c r="W19" s="462"/>
      <c r="X19" s="650"/>
    </row>
    <row r="20" spans="1:24" ht="12" customHeight="1" x14ac:dyDescent="0.2">
      <c r="A20" s="13" t="s">
        <v>11</v>
      </c>
      <c r="B20" s="14" t="str">
        <f t="shared" si="8"/>
        <v>201</v>
      </c>
      <c r="C20" s="15" t="s">
        <v>58</v>
      </c>
      <c r="D20" s="16" t="s">
        <v>56</v>
      </c>
      <c r="E20" s="64" t="str">
        <f t="shared" si="9"/>
        <v>201</v>
      </c>
      <c r="F20" s="28" t="str">
        <f t="shared" ref="F20" si="11">RIGHT(A20,LEN(A20)-5)</f>
        <v>Α' ΑΘΗΝΑΣ</v>
      </c>
      <c r="G20" s="29" t="s">
        <v>129</v>
      </c>
      <c r="H20" s="30" t="s">
        <v>6</v>
      </c>
      <c r="I20" s="33" t="s">
        <v>8</v>
      </c>
      <c r="J20" s="78">
        <v>14</v>
      </c>
      <c r="K20" s="79"/>
      <c r="L20" s="80"/>
      <c r="M20" s="81">
        <v>1</v>
      </c>
      <c r="N20" s="463" t="s">
        <v>261</v>
      </c>
      <c r="O20" s="601" t="s">
        <v>328</v>
      </c>
      <c r="P20" s="548">
        <v>2108674196</v>
      </c>
      <c r="Q20" s="719" t="s">
        <v>258</v>
      </c>
      <c r="R20" s="457"/>
      <c r="S20" s="457"/>
      <c r="T20" s="457"/>
      <c r="U20" s="457"/>
      <c r="V20" s="457"/>
      <c r="W20" s="457"/>
      <c r="X20" s="647"/>
    </row>
    <row r="21" spans="1:24" ht="12" customHeight="1" x14ac:dyDescent="0.2">
      <c r="A21" s="13" t="s">
        <v>11</v>
      </c>
      <c r="B21" s="14" t="str">
        <f t="shared" si="8"/>
        <v>201</v>
      </c>
      <c r="C21" s="15" t="s">
        <v>58</v>
      </c>
      <c r="D21" s="16" t="s">
        <v>56</v>
      </c>
      <c r="E21" s="64" t="str">
        <f t="shared" si="9"/>
        <v>201</v>
      </c>
      <c r="F21" s="28" t="str">
        <f>RIGHT(A21,LEN(A21)-5)</f>
        <v>Α' ΑΘΗΝΑΣ</v>
      </c>
      <c r="G21" s="29" t="s">
        <v>129</v>
      </c>
      <c r="H21" s="30" t="s">
        <v>6</v>
      </c>
      <c r="I21" s="33" t="s">
        <v>9</v>
      </c>
      <c r="J21" s="78">
        <v>97</v>
      </c>
      <c r="K21" s="82">
        <f>SUM(J20:J22)</f>
        <v>204</v>
      </c>
      <c r="L21" s="438">
        <v>8</v>
      </c>
      <c r="M21" s="81"/>
      <c r="N21" s="206" t="s">
        <v>261</v>
      </c>
      <c r="O21" s="599" t="s">
        <v>328</v>
      </c>
      <c r="P21" s="549">
        <v>2108674196</v>
      </c>
      <c r="Q21" s="720" t="s">
        <v>258</v>
      </c>
      <c r="R21" s="440"/>
      <c r="S21" s="440"/>
      <c r="T21" s="440"/>
      <c r="U21" s="440"/>
      <c r="V21" s="440"/>
      <c r="W21" s="440"/>
      <c r="X21" s="648"/>
    </row>
    <row r="22" spans="1:24" ht="12" customHeight="1" thickBot="1" x14ac:dyDescent="0.25">
      <c r="A22" s="13" t="s">
        <v>11</v>
      </c>
      <c r="B22" s="14" t="str">
        <f t="shared" si="8"/>
        <v>201</v>
      </c>
      <c r="C22" s="83" t="s">
        <v>58</v>
      </c>
      <c r="D22" s="16" t="s">
        <v>56</v>
      </c>
      <c r="E22" s="84" t="str">
        <f t="shared" si="9"/>
        <v>201</v>
      </c>
      <c r="F22" s="47" t="str">
        <f>RIGHT(A22,LEN(A22)-5)</f>
        <v>Α' ΑΘΗΝΑΣ</v>
      </c>
      <c r="G22" s="48" t="s">
        <v>129</v>
      </c>
      <c r="H22" s="49" t="s">
        <v>6</v>
      </c>
      <c r="I22" s="50" t="s">
        <v>10</v>
      </c>
      <c r="J22" s="85">
        <v>93</v>
      </c>
      <c r="K22" s="86"/>
      <c r="L22" s="87"/>
      <c r="M22" s="437">
        <v>7</v>
      </c>
      <c r="N22" s="464" t="s">
        <v>261</v>
      </c>
      <c r="O22" s="602" t="s">
        <v>328</v>
      </c>
      <c r="P22" s="550">
        <v>2108674196</v>
      </c>
      <c r="Q22" s="721" t="s">
        <v>258</v>
      </c>
      <c r="R22" s="459"/>
      <c r="S22" s="459"/>
      <c r="T22" s="459"/>
      <c r="U22" s="459"/>
      <c r="V22" s="459"/>
      <c r="W22" s="459"/>
      <c r="X22" s="649"/>
    </row>
    <row r="23" spans="1:24" ht="12" customHeight="1" x14ac:dyDescent="0.2">
      <c r="A23" s="13" t="s">
        <v>11</v>
      </c>
      <c r="B23" s="14" t="str">
        <f t="shared" ref="B23:B31" si="12">LEFT(A23,3)</f>
        <v>201</v>
      </c>
      <c r="C23" s="15" t="s">
        <v>58</v>
      </c>
      <c r="D23" s="16" t="s">
        <v>56</v>
      </c>
      <c r="E23" s="88" t="str">
        <f t="shared" ref="E23:E31" si="13">B23</f>
        <v>201</v>
      </c>
      <c r="F23" s="89" t="str">
        <f t="shared" ref="F23" si="14">RIGHT(A23,LEN(A23)-5)</f>
        <v>Α' ΑΘΗΝΑΣ</v>
      </c>
      <c r="G23" s="90" t="s">
        <v>130</v>
      </c>
      <c r="H23" s="91" t="s">
        <v>4</v>
      </c>
      <c r="I23" s="92" t="s">
        <v>8</v>
      </c>
      <c r="J23" s="93">
        <v>29</v>
      </c>
      <c r="K23" s="94"/>
      <c r="L23" s="95"/>
      <c r="M23" s="96">
        <v>2</v>
      </c>
      <c r="N23" s="465" t="s">
        <v>278</v>
      </c>
      <c r="O23" s="603" t="s">
        <v>329</v>
      </c>
      <c r="P23" s="553">
        <v>2107247387</v>
      </c>
      <c r="Q23" s="723" t="s">
        <v>259</v>
      </c>
      <c r="R23" s="466"/>
      <c r="S23" s="466"/>
      <c r="T23" s="466"/>
      <c r="U23" s="466"/>
      <c r="V23" s="466"/>
      <c r="W23" s="466"/>
      <c r="X23" s="651"/>
    </row>
    <row r="24" spans="1:24" ht="12" customHeight="1" x14ac:dyDescent="0.2">
      <c r="A24" s="13" t="s">
        <v>11</v>
      </c>
      <c r="B24" s="14" t="str">
        <f t="shared" si="12"/>
        <v>201</v>
      </c>
      <c r="C24" s="15" t="s">
        <v>58</v>
      </c>
      <c r="D24" s="16" t="s">
        <v>56</v>
      </c>
      <c r="E24" s="64" t="str">
        <f t="shared" si="13"/>
        <v>201</v>
      </c>
      <c r="F24" s="28" t="str">
        <f>RIGHT(A24,LEN(A24)-5)</f>
        <v>Α' ΑΘΗΝΑΣ</v>
      </c>
      <c r="G24" s="29" t="s">
        <v>130</v>
      </c>
      <c r="H24" s="30" t="s">
        <v>4</v>
      </c>
      <c r="I24" s="33" t="s">
        <v>9</v>
      </c>
      <c r="J24" s="34">
        <v>59</v>
      </c>
      <c r="K24" s="31">
        <f>SUM(J23:J25)</f>
        <v>156</v>
      </c>
      <c r="L24" s="35">
        <v>4</v>
      </c>
      <c r="M24" s="37"/>
      <c r="N24" s="435" t="s">
        <v>278</v>
      </c>
      <c r="O24" s="599" t="s">
        <v>329</v>
      </c>
      <c r="P24" s="549">
        <v>2107247387</v>
      </c>
      <c r="Q24" s="720" t="s">
        <v>259</v>
      </c>
      <c r="R24" s="440"/>
      <c r="S24" s="440"/>
      <c r="T24" s="440"/>
      <c r="U24" s="440"/>
      <c r="V24" s="440"/>
      <c r="W24" s="440"/>
      <c r="X24" s="648"/>
    </row>
    <row r="25" spans="1:24" ht="12" customHeight="1" thickBot="1" x14ac:dyDescent="0.25">
      <c r="A25" s="13" t="s">
        <v>11</v>
      </c>
      <c r="B25" s="14" t="str">
        <f t="shared" si="12"/>
        <v>201</v>
      </c>
      <c r="C25" s="15" t="s">
        <v>58</v>
      </c>
      <c r="D25" s="16" t="s">
        <v>56</v>
      </c>
      <c r="E25" s="84" t="str">
        <f t="shared" si="13"/>
        <v>201</v>
      </c>
      <c r="F25" s="47" t="str">
        <f>RIGHT(A25,LEN(A25)-5)</f>
        <v>Α' ΑΘΗΝΑΣ</v>
      </c>
      <c r="G25" s="48" t="s">
        <v>130</v>
      </c>
      <c r="H25" s="49" t="s">
        <v>4</v>
      </c>
      <c r="I25" s="50" t="s">
        <v>10</v>
      </c>
      <c r="J25" s="97">
        <v>68</v>
      </c>
      <c r="K25" s="98"/>
      <c r="L25" s="99"/>
      <c r="M25" s="100">
        <v>5</v>
      </c>
      <c r="N25" s="458" t="s">
        <v>278</v>
      </c>
      <c r="O25" s="602" t="s">
        <v>329</v>
      </c>
      <c r="P25" s="550">
        <v>2107247387</v>
      </c>
      <c r="Q25" s="721" t="s">
        <v>259</v>
      </c>
      <c r="R25" s="459"/>
      <c r="S25" s="459"/>
      <c r="T25" s="459"/>
      <c r="U25" s="459"/>
      <c r="V25" s="459"/>
      <c r="W25" s="459"/>
      <c r="X25" s="649"/>
    </row>
    <row r="26" spans="1:24" ht="12" customHeight="1" x14ac:dyDescent="0.2">
      <c r="A26" s="13" t="s">
        <v>11</v>
      </c>
      <c r="B26" s="14" t="str">
        <f>LEFT(A26,3)</f>
        <v>201</v>
      </c>
      <c r="C26" s="15" t="s">
        <v>58</v>
      </c>
      <c r="D26" s="16" t="s">
        <v>56</v>
      </c>
      <c r="E26" s="88" t="str">
        <f>B26</f>
        <v>201</v>
      </c>
      <c r="F26" s="89" t="str">
        <f>RIGHT(A26,LEN(A26)-5)</f>
        <v>Α' ΑΘΗΝΑΣ</v>
      </c>
      <c r="G26" s="90" t="s">
        <v>131</v>
      </c>
      <c r="H26" s="91" t="s">
        <v>3</v>
      </c>
      <c r="I26" s="92" t="s">
        <v>8</v>
      </c>
      <c r="J26" s="93">
        <v>25</v>
      </c>
      <c r="K26" s="94"/>
      <c r="L26" s="95"/>
      <c r="M26" s="96">
        <v>2</v>
      </c>
      <c r="N26" s="465" t="s">
        <v>277</v>
      </c>
      <c r="O26" s="603" t="s">
        <v>330</v>
      </c>
      <c r="P26" s="553">
        <v>2107666391</v>
      </c>
      <c r="Q26" s="723" t="s">
        <v>260</v>
      </c>
      <c r="R26" s="466"/>
      <c r="S26" s="466"/>
      <c r="T26" s="466"/>
      <c r="U26" s="466"/>
      <c r="V26" s="466"/>
      <c r="W26" s="466"/>
      <c r="X26" s="651"/>
    </row>
    <row r="27" spans="1:24" ht="12" customHeight="1" x14ac:dyDescent="0.2">
      <c r="A27" s="13" t="s">
        <v>11</v>
      </c>
      <c r="B27" s="14" t="str">
        <f>LEFT(A27,3)</f>
        <v>201</v>
      </c>
      <c r="C27" s="15" t="s">
        <v>58</v>
      </c>
      <c r="D27" s="16" t="s">
        <v>56</v>
      </c>
      <c r="E27" s="64" t="str">
        <f>B27</f>
        <v>201</v>
      </c>
      <c r="F27" s="28" t="str">
        <f t="shared" ref="F27" si="15">RIGHT(A27,LEN(A27)-5)</f>
        <v>Α' ΑΘΗΝΑΣ</v>
      </c>
      <c r="G27" s="29" t="s">
        <v>131</v>
      </c>
      <c r="H27" s="30" t="s">
        <v>3</v>
      </c>
      <c r="I27" s="33" t="s">
        <v>9</v>
      </c>
      <c r="J27" s="34">
        <v>41</v>
      </c>
      <c r="K27" s="31"/>
      <c r="L27" s="35">
        <v>3</v>
      </c>
      <c r="M27" s="37"/>
      <c r="N27" s="456" t="s">
        <v>277</v>
      </c>
      <c r="O27" s="601" t="s">
        <v>330</v>
      </c>
      <c r="P27" s="548">
        <v>2107666391</v>
      </c>
      <c r="Q27" s="719" t="s">
        <v>260</v>
      </c>
      <c r="R27" s="457"/>
      <c r="S27" s="457"/>
      <c r="T27" s="457"/>
      <c r="U27" s="457"/>
      <c r="V27" s="457"/>
      <c r="W27" s="457"/>
      <c r="X27" s="647"/>
    </row>
    <row r="28" spans="1:24" ht="12" customHeight="1" x14ac:dyDescent="0.2">
      <c r="A28" s="13" t="s">
        <v>11</v>
      </c>
      <c r="B28" s="14" t="str">
        <f>LEFT(A28,3)</f>
        <v>201</v>
      </c>
      <c r="C28" s="15" t="s">
        <v>58</v>
      </c>
      <c r="D28" s="16" t="s">
        <v>56</v>
      </c>
      <c r="E28" s="84" t="str">
        <f t="shared" ref="E28" si="16">B28</f>
        <v>201</v>
      </c>
      <c r="F28" s="47" t="str">
        <f>RIGHT(A28,LEN(A28)-5)</f>
        <v>Α' ΑΘΗΝΑΣ</v>
      </c>
      <c r="G28" s="29" t="s">
        <v>131</v>
      </c>
      <c r="H28" s="49" t="s">
        <v>3</v>
      </c>
      <c r="I28" s="50" t="s">
        <v>10</v>
      </c>
      <c r="J28" s="97">
        <v>38</v>
      </c>
      <c r="K28" s="31">
        <f>SUM(J26:J31)</f>
        <v>186</v>
      </c>
      <c r="L28" s="99"/>
      <c r="M28" s="100">
        <v>3</v>
      </c>
      <c r="N28" s="436" t="s">
        <v>277</v>
      </c>
      <c r="O28" s="604" t="s">
        <v>330</v>
      </c>
      <c r="P28" s="554">
        <v>2107666391</v>
      </c>
      <c r="Q28" s="724" t="s">
        <v>260</v>
      </c>
      <c r="R28" s="441"/>
      <c r="S28" s="441"/>
      <c r="T28" s="441"/>
      <c r="U28" s="441"/>
      <c r="V28" s="441"/>
      <c r="W28" s="441"/>
      <c r="X28" s="652"/>
    </row>
    <row r="29" spans="1:24" ht="12" customHeight="1" x14ac:dyDescent="0.2">
      <c r="A29" s="13" t="s">
        <v>11</v>
      </c>
      <c r="B29" s="14" t="str">
        <f t="shared" si="12"/>
        <v>201</v>
      </c>
      <c r="C29" s="15" t="s">
        <v>58</v>
      </c>
      <c r="D29" s="16" t="s">
        <v>56</v>
      </c>
      <c r="E29" s="64" t="str">
        <f t="shared" si="13"/>
        <v>201</v>
      </c>
      <c r="F29" s="28" t="str">
        <f t="shared" ref="F29" si="17">RIGHT(A29,LEN(A29)-5)</f>
        <v>Α' ΑΘΗΝΑΣ</v>
      </c>
      <c r="G29" s="29" t="s">
        <v>131</v>
      </c>
      <c r="H29" s="30" t="s">
        <v>5</v>
      </c>
      <c r="I29" s="33" t="s">
        <v>8</v>
      </c>
      <c r="J29" s="34">
        <v>36</v>
      </c>
      <c r="K29" s="31"/>
      <c r="L29" s="35"/>
      <c r="M29" s="37">
        <v>3</v>
      </c>
      <c r="N29" s="456" t="s">
        <v>277</v>
      </c>
      <c r="O29" s="601" t="s">
        <v>330</v>
      </c>
      <c r="P29" s="548">
        <v>2107666391</v>
      </c>
      <c r="Q29" s="719" t="s">
        <v>260</v>
      </c>
      <c r="R29" s="457"/>
      <c r="S29" s="457"/>
      <c r="T29" s="457"/>
      <c r="U29" s="457"/>
      <c r="V29" s="457"/>
      <c r="W29" s="457"/>
      <c r="X29" s="647"/>
    </row>
    <row r="30" spans="1:24" ht="12" customHeight="1" x14ac:dyDescent="0.2">
      <c r="A30" s="13" t="s">
        <v>11</v>
      </c>
      <c r="B30" s="14" t="str">
        <f t="shared" si="12"/>
        <v>201</v>
      </c>
      <c r="C30" s="15" t="s">
        <v>58</v>
      </c>
      <c r="D30" s="16" t="s">
        <v>56</v>
      </c>
      <c r="E30" s="64" t="str">
        <f t="shared" si="13"/>
        <v>201</v>
      </c>
      <c r="F30" s="28" t="str">
        <f>RIGHT(A30,LEN(A30)-5)</f>
        <v>Α' ΑΘΗΝΑΣ</v>
      </c>
      <c r="G30" s="29" t="s">
        <v>131</v>
      </c>
      <c r="H30" s="30" t="s">
        <v>5</v>
      </c>
      <c r="I30" s="33" t="s">
        <v>9</v>
      </c>
      <c r="J30" s="34">
        <v>27</v>
      </c>
      <c r="K30" s="31"/>
      <c r="L30" s="35">
        <v>2</v>
      </c>
      <c r="M30" s="37"/>
      <c r="N30" s="456" t="s">
        <v>277</v>
      </c>
      <c r="O30" s="601" t="s">
        <v>330</v>
      </c>
      <c r="P30" s="548">
        <v>2107666391</v>
      </c>
      <c r="Q30" s="719" t="s">
        <v>260</v>
      </c>
      <c r="R30" s="457"/>
      <c r="S30" s="457"/>
      <c r="T30" s="457"/>
      <c r="U30" s="457"/>
      <c r="V30" s="457"/>
      <c r="W30" s="457"/>
      <c r="X30" s="647"/>
    </row>
    <row r="31" spans="1:24" ht="12" customHeight="1" thickBot="1" x14ac:dyDescent="0.25">
      <c r="A31" s="13" t="s">
        <v>11</v>
      </c>
      <c r="B31" s="14" t="str">
        <f t="shared" si="12"/>
        <v>201</v>
      </c>
      <c r="C31" s="15" t="s">
        <v>58</v>
      </c>
      <c r="D31" s="16" t="s">
        <v>56</v>
      </c>
      <c r="E31" s="84" t="str">
        <f t="shared" si="13"/>
        <v>201</v>
      </c>
      <c r="F31" s="47" t="str">
        <f>RIGHT(A31,LEN(A31)-5)</f>
        <v>Α' ΑΘΗΝΑΣ</v>
      </c>
      <c r="G31" s="48" t="s">
        <v>131</v>
      </c>
      <c r="H31" s="49" t="s">
        <v>5</v>
      </c>
      <c r="I31" s="50" t="s">
        <v>10</v>
      </c>
      <c r="J31" s="97">
        <v>19</v>
      </c>
      <c r="K31" s="101"/>
      <c r="L31" s="99"/>
      <c r="M31" s="100">
        <v>2</v>
      </c>
      <c r="N31" s="458" t="s">
        <v>277</v>
      </c>
      <c r="O31" s="602" t="s">
        <v>330</v>
      </c>
      <c r="P31" s="550">
        <v>2107666391</v>
      </c>
      <c r="Q31" s="721" t="s">
        <v>260</v>
      </c>
      <c r="R31" s="459"/>
      <c r="S31" s="459"/>
      <c r="T31" s="459"/>
      <c r="U31" s="459"/>
      <c r="V31" s="459"/>
      <c r="W31" s="459"/>
      <c r="X31" s="649"/>
    </row>
    <row r="32" spans="1:24" ht="12" customHeight="1" thickTop="1" x14ac:dyDescent="0.2">
      <c r="A32" s="13" t="s">
        <v>12</v>
      </c>
      <c r="B32" s="14" t="str">
        <f t="shared" ref="B32:B80" si="18">LEFT(A32,3)</f>
        <v>210</v>
      </c>
      <c r="C32" s="15" t="s">
        <v>58</v>
      </c>
      <c r="D32" s="102" t="s">
        <v>57</v>
      </c>
      <c r="E32" s="55" t="str">
        <f t="shared" ref="E32:E91" si="19">B32</f>
        <v>210</v>
      </c>
      <c r="F32" s="56" t="str">
        <f t="shared" ref="F32" si="20">RIGHT(A32,LEN(A32)-5)</f>
        <v>Β' ΑΘΗΝΑΣ</v>
      </c>
      <c r="G32" s="57" t="s">
        <v>158</v>
      </c>
      <c r="H32" s="58" t="s">
        <v>4</v>
      </c>
      <c r="I32" s="59" t="s">
        <v>8</v>
      </c>
      <c r="J32" s="60">
        <v>33</v>
      </c>
      <c r="K32" s="61"/>
      <c r="L32" s="103"/>
      <c r="M32" s="104">
        <v>2</v>
      </c>
      <c r="N32" s="460" t="s">
        <v>188</v>
      </c>
      <c r="O32" s="598" t="s">
        <v>204</v>
      </c>
      <c r="P32" s="551" t="s">
        <v>209</v>
      </c>
      <c r="Q32" s="725" t="s">
        <v>178</v>
      </c>
      <c r="R32" s="471"/>
      <c r="S32" s="471"/>
      <c r="T32" s="471"/>
      <c r="U32" s="471"/>
      <c r="V32" s="471"/>
      <c r="W32" s="471"/>
      <c r="X32" s="653"/>
    </row>
    <row r="33" spans="1:24" ht="12" customHeight="1" x14ac:dyDescent="0.2">
      <c r="A33" s="13" t="s">
        <v>12</v>
      </c>
      <c r="B33" s="14" t="str">
        <f t="shared" si="18"/>
        <v>210</v>
      </c>
      <c r="C33" s="15" t="s">
        <v>58</v>
      </c>
      <c r="D33" s="16" t="s">
        <v>57</v>
      </c>
      <c r="E33" s="64" t="str">
        <f t="shared" si="19"/>
        <v>210</v>
      </c>
      <c r="F33" s="28" t="str">
        <f t="shared" si="0"/>
        <v>Β' ΑΘΗΝΑΣ</v>
      </c>
      <c r="G33" s="29" t="s">
        <v>158</v>
      </c>
      <c r="H33" s="30" t="s">
        <v>4</v>
      </c>
      <c r="I33" s="33" t="s">
        <v>9</v>
      </c>
      <c r="J33" s="65">
        <v>59</v>
      </c>
      <c r="K33" s="66"/>
      <c r="L33" s="105">
        <v>4</v>
      </c>
      <c r="M33" s="106"/>
      <c r="N33" s="463" t="s">
        <v>188</v>
      </c>
      <c r="O33" s="601" t="s">
        <v>204</v>
      </c>
      <c r="P33" s="548" t="s">
        <v>209</v>
      </c>
      <c r="Q33" s="726" t="s">
        <v>178</v>
      </c>
      <c r="R33" s="467"/>
      <c r="S33" s="467"/>
      <c r="T33" s="467"/>
      <c r="U33" s="467"/>
      <c r="V33" s="467"/>
      <c r="W33" s="467"/>
      <c r="X33" s="654"/>
    </row>
    <row r="34" spans="1:24" ht="12" customHeight="1" x14ac:dyDescent="0.2">
      <c r="A34" s="13" t="s">
        <v>12</v>
      </c>
      <c r="B34" s="14" t="str">
        <f t="shared" si="18"/>
        <v>210</v>
      </c>
      <c r="C34" s="15" t="s">
        <v>58</v>
      </c>
      <c r="D34" s="16" t="s">
        <v>57</v>
      </c>
      <c r="E34" s="64" t="str">
        <f t="shared" si="19"/>
        <v>210</v>
      </c>
      <c r="F34" s="28" t="str">
        <f t="shared" si="0"/>
        <v>Β' ΑΘΗΝΑΣ</v>
      </c>
      <c r="G34" s="29" t="s">
        <v>158</v>
      </c>
      <c r="H34" s="30" t="s">
        <v>4</v>
      </c>
      <c r="I34" s="33" t="s">
        <v>10</v>
      </c>
      <c r="J34" s="65">
        <v>41</v>
      </c>
      <c r="K34" s="66">
        <f>SUM(J32:J37)</f>
        <v>194</v>
      </c>
      <c r="L34" s="105"/>
      <c r="M34" s="106">
        <v>3</v>
      </c>
      <c r="N34" s="107" t="s">
        <v>188</v>
      </c>
      <c r="O34" s="599" t="s">
        <v>204</v>
      </c>
      <c r="P34" s="555" t="s">
        <v>209</v>
      </c>
      <c r="Q34" s="727" t="s">
        <v>178</v>
      </c>
      <c r="R34" s="442"/>
      <c r="S34" s="442"/>
      <c r="T34" s="442"/>
      <c r="U34" s="442"/>
      <c r="V34" s="442"/>
      <c r="W34" s="442"/>
      <c r="X34" s="655"/>
    </row>
    <row r="35" spans="1:24" ht="12" customHeight="1" x14ac:dyDescent="0.2">
      <c r="A35" s="13" t="s">
        <v>12</v>
      </c>
      <c r="B35" s="14" t="str">
        <f t="shared" si="18"/>
        <v>210</v>
      </c>
      <c r="C35" s="15" t="s">
        <v>58</v>
      </c>
      <c r="D35" s="16" t="s">
        <v>57</v>
      </c>
      <c r="E35" s="64" t="str">
        <f t="shared" si="19"/>
        <v>210</v>
      </c>
      <c r="F35" s="28" t="str">
        <f t="shared" ref="F35" si="21">RIGHT(A35,LEN(A35)-5)</f>
        <v>Β' ΑΘΗΝΑΣ</v>
      </c>
      <c r="G35" s="29" t="s">
        <v>158</v>
      </c>
      <c r="H35" s="30" t="s">
        <v>5</v>
      </c>
      <c r="I35" s="33" t="s">
        <v>8</v>
      </c>
      <c r="J35" s="65">
        <v>12</v>
      </c>
      <c r="K35" s="66"/>
      <c r="L35" s="105"/>
      <c r="M35" s="106">
        <v>1</v>
      </c>
      <c r="N35" s="463" t="s">
        <v>188</v>
      </c>
      <c r="O35" s="601" t="s">
        <v>204</v>
      </c>
      <c r="P35" s="548" t="s">
        <v>209</v>
      </c>
      <c r="Q35" s="726" t="s">
        <v>178</v>
      </c>
      <c r="R35" s="467"/>
      <c r="S35" s="467"/>
      <c r="T35" s="467"/>
      <c r="U35" s="467"/>
      <c r="V35" s="467"/>
      <c r="W35" s="467"/>
      <c r="X35" s="654"/>
    </row>
    <row r="36" spans="1:24" ht="12" customHeight="1" x14ac:dyDescent="0.2">
      <c r="A36" s="13" t="s">
        <v>12</v>
      </c>
      <c r="B36" s="14" t="str">
        <f t="shared" si="18"/>
        <v>210</v>
      </c>
      <c r="C36" s="15" t="s">
        <v>58</v>
      </c>
      <c r="D36" s="40" t="s">
        <v>57</v>
      </c>
      <c r="E36" s="64" t="str">
        <f t="shared" si="19"/>
        <v>210</v>
      </c>
      <c r="F36" s="28" t="str">
        <f t="shared" si="0"/>
        <v>Β' ΑΘΗΝΑΣ</v>
      </c>
      <c r="G36" s="29" t="s">
        <v>158</v>
      </c>
      <c r="H36" s="30" t="s">
        <v>5</v>
      </c>
      <c r="I36" s="33" t="s">
        <v>9</v>
      </c>
      <c r="J36" s="65">
        <v>32</v>
      </c>
      <c r="K36" s="66"/>
      <c r="L36" s="105">
        <v>3</v>
      </c>
      <c r="M36" s="106"/>
      <c r="N36" s="463" t="s">
        <v>188</v>
      </c>
      <c r="O36" s="601" t="s">
        <v>204</v>
      </c>
      <c r="P36" s="548" t="s">
        <v>209</v>
      </c>
      <c r="Q36" s="726" t="s">
        <v>178</v>
      </c>
      <c r="R36" s="467"/>
      <c r="S36" s="467"/>
      <c r="T36" s="467"/>
      <c r="U36" s="467"/>
      <c r="V36" s="467"/>
      <c r="W36" s="467"/>
      <c r="X36" s="654"/>
    </row>
    <row r="37" spans="1:24" ht="12" customHeight="1" thickBot="1" x14ac:dyDescent="0.25">
      <c r="A37" s="13" t="s">
        <v>12</v>
      </c>
      <c r="B37" s="14" t="str">
        <f t="shared" si="18"/>
        <v>210</v>
      </c>
      <c r="C37" s="15" t="s">
        <v>58</v>
      </c>
      <c r="D37" s="16" t="s">
        <v>57</v>
      </c>
      <c r="E37" s="69" t="str">
        <f t="shared" si="19"/>
        <v>210</v>
      </c>
      <c r="F37" s="70" t="str">
        <f t="shared" si="0"/>
        <v>Β' ΑΘΗΝΑΣ</v>
      </c>
      <c r="G37" s="71" t="s">
        <v>158</v>
      </c>
      <c r="H37" s="72" t="s">
        <v>5</v>
      </c>
      <c r="I37" s="73" t="s">
        <v>10</v>
      </c>
      <c r="J37" s="74">
        <v>17</v>
      </c>
      <c r="K37" s="75"/>
      <c r="L37" s="108"/>
      <c r="M37" s="109">
        <v>2</v>
      </c>
      <c r="N37" s="461" t="s">
        <v>188</v>
      </c>
      <c r="O37" s="600" t="s">
        <v>204</v>
      </c>
      <c r="P37" s="552" t="s">
        <v>209</v>
      </c>
      <c r="Q37" s="728" t="s">
        <v>178</v>
      </c>
      <c r="R37" s="468"/>
      <c r="S37" s="468"/>
      <c r="T37" s="468"/>
      <c r="U37" s="468"/>
      <c r="V37" s="468"/>
      <c r="W37" s="468"/>
      <c r="X37" s="656"/>
    </row>
    <row r="38" spans="1:24" ht="12" customHeight="1" x14ac:dyDescent="0.2">
      <c r="A38" s="13" t="s">
        <v>12</v>
      </c>
      <c r="B38" s="14" t="str">
        <f t="shared" ref="B38:B43" si="22">LEFT(A38,3)</f>
        <v>210</v>
      </c>
      <c r="C38" s="15" t="s">
        <v>58</v>
      </c>
      <c r="D38" s="16" t="s">
        <v>57</v>
      </c>
      <c r="E38" s="110" t="str">
        <f t="shared" ref="E38:E44" si="23">B38</f>
        <v>210</v>
      </c>
      <c r="F38" s="18" t="str">
        <f t="shared" ref="F38" si="24">RIGHT(A38,LEN(A38)-5)</f>
        <v>Β' ΑΘΗΝΑΣ</v>
      </c>
      <c r="G38" s="90" t="s">
        <v>132</v>
      </c>
      <c r="H38" s="20" t="s">
        <v>7</v>
      </c>
      <c r="I38" s="21" t="s">
        <v>8</v>
      </c>
      <c r="J38" s="111">
        <v>32</v>
      </c>
      <c r="K38" s="112"/>
      <c r="L38" s="113"/>
      <c r="M38" s="114">
        <v>3</v>
      </c>
      <c r="N38" s="469" t="s">
        <v>189</v>
      </c>
      <c r="O38" s="595" t="s">
        <v>205</v>
      </c>
      <c r="P38" s="547" t="s">
        <v>210</v>
      </c>
      <c r="Q38" s="729" t="s">
        <v>179</v>
      </c>
      <c r="R38" s="470"/>
      <c r="S38" s="470"/>
      <c r="T38" s="470"/>
      <c r="U38" s="470"/>
      <c r="V38" s="470"/>
      <c r="W38" s="470"/>
      <c r="X38" s="657"/>
    </row>
    <row r="39" spans="1:24" ht="12" customHeight="1" x14ac:dyDescent="0.2">
      <c r="A39" s="13" t="s">
        <v>12</v>
      </c>
      <c r="B39" s="14" t="str">
        <f t="shared" si="22"/>
        <v>210</v>
      </c>
      <c r="C39" s="15" t="s">
        <v>58</v>
      </c>
      <c r="D39" s="16" t="s">
        <v>57</v>
      </c>
      <c r="E39" s="64" t="str">
        <f t="shared" si="23"/>
        <v>210</v>
      </c>
      <c r="F39" s="28" t="str">
        <f>RIGHT(A39,LEN(A39)-5)</f>
        <v>Β' ΑΘΗΝΑΣ</v>
      </c>
      <c r="G39" s="19" t="s">
        <v>132</v>
      </c>
      <c r="H39" s="30" t="s">
        <v>7</v>
      </c>
      <c r="I39" s="33" t="s">
        <v>9</v>
      </c>
      <c r="J39" s="65">
        <v>83</v>
      </c>
      <c r="K39" s="66">
        <f>SUM(J38:J40)</f>
        <v>152</v>
      </c>
      <c r="L39" s="105">
        <v>6</v>
      </c>
      <c r="M39" s="106"/>
      <c r="N39" s="107" t="s">
        <v>189</v>
      </c>
      <c r="O39" s="599" t="s">
        <v>205</v>
      </c>
      <c r="P39" s="555" t="s">
        <v>210</v>
      </c>
      <c r="Q39" s="727" t="s">
        <v>179</v>
      </c>
      <c r="R39" s="442"/>
      <c r="S39" s="442"/>
      <c r="T39" s="442"/>
      <c r="U39" s="442"/>
      <c r="V39" s="442"/>
      <c r="W39" s="442"/>
      <c r="X39" s="655"/>
    </row>
    <row r="40" spans="1:24" ht="12" customHeight="1" thickBot="1" x14ac:dyDescent="0.25">
      <c r="A40" s="13" t="s">
        <v>12</v>
      </c>
      <c r="B40" s="14" t="str">
        <f t="shared" si="22"/>
        <v>210</v>
      </c>
      <c r="C40" s="15" t="s">
        <v>58</v>
      </c>
      <c r="D40" s="16" t="s">
        <v>57</v>
      </c>
      <c r="E40" s="84" t="str">
        <f t="shared" si="23"/>
        <v>210</v>
      </c>
      <c r="F40" s="47" t="str">
        <f>RIGHT(A40,LEN(A40)-5)</f>
        <v>Β' ΑΘΗΝΑΣ</v>
      </c>
      <c r="G40" s="19" t="s">
        <v>132</v>
      </c>
      <c r="H40" s="49" t="s">
        <v>7</v>
      </c>
      <c r="I40" s="50" t="s">
        <v>10</v>
      </c>
      <c r="J40" s="115">
        <v>37</v>
      </c>
      <c r="K40" s="75"/>
      <c r="L40" s="116"/>
      <c r="M40" s="117">
        <v>3</v>
      </c>
      <c r="N40" s="464" t="s">
        <v>189</v>
      </c>
      <c r="O40" s="602" t="s">
        <v>205</v>
      </c>
      <c r="P40" s="550" t="s">
        <v>210</v>
      </c>
      <c r="Q40" s="730" t="s">
        <v>179</v>
      </c>
      <c r="R40" s="472"/>
      <c r="S40" s="472"/>
      <c r="T40" s="472"/>
      <c r="U40" s="472"/>
      <c r="V40" s="472"/>
      <c r="W40" s="472"/>
      <c r="X40" s="658"/>
    </row>
    <row r="41" spans="1:24" ht="12" customHeight="1" x14ac:dyDescent="0.2">
      <c r="A41" s="13" t="s">
        <v>12</v>
      </c>
      <c r="B41" s="14" t="str">
        <f t="shared" si="22"/>
        <v>210</v>
      </c>
      <c r="C41" s="15" t="s">
        <v>58</v>
      </c>
      <c r="D41" s="16" t="s">
        <v>57</v>
      </c>
      <c r="E41" s="88" t="str">
        <f t="shared" si="23"/>
        <v>210</v>
      </c>
      <c r="F41" s="89" t="str">
        <f>RIGHT(A41,LEN(A41)-5)</f>
        <v>Β' ΑΘΗΝΑΣ</v>
      </c>
      <c r="G41" s="90" t="s">
        <v>133</v>
      </c>
      <c r="H41" s="91" t="s">
        <v>3</v>
      </c>
      <c r="I41" s="92" t="s">
        <v>8</v>
      </c>
      <c r="J41" s="118">
        <v>34</v>
      </c>
      <c r="K41" s="112"/>
      <c r="L41" s="119"/>
      <c r="M41" s="120">
        <v>3</v>
      </c>
      <c r="N41" s="473" t="s">
        <v>190</v>
      </c>
      <c r="O41" s="603" t="s">
        <v>206</v>
      </c>
      <c r="P41" s="553" t="s">
        <v>211</v>
      </c>
      <c r="Q41" s="731" t="s">
        <v>180</v>
      </c>
      <c r="R41" s="474"/>
      <c r="S41" s="474"/>
      <c r="T41" s="474"/>
      <c r="U41" s="474"/>
      <c r="V41" s="474"/>
      <c r="W41" s="474"/>
      <c r="X41" s="659"/>
    </row>
    <row r="42" spans="1:24" ht="12" customHeight="1" x14ac:dyDescent="0.2">
      <c r="A42" s="13" t="s">
        <v>12</v>
      </c>
      <c r="B42" s="14" t="str">
        <f t="shared" si="22"/>
        <v>210</v>
      </c>
      <c r="C42" s="15" t="s">
        <v>58</v>
      </c>
      <c r="D42" s="16" t="s">
        <v>57</v>
      </c>
      <c r="E42" s="64" t="str">
        <f t="shared" si="23"/>
        <v>210</v>
      </c>
      <c r="F42" s="28" t="str">
        <f t="shared" ref="F42" si="25">RIGHT(A42,LEN(A42)-5)</f>
        <v>Β' ΑΘΗΝΑΣ</v>
      </c>
      <c r="G42" s="29" t="s">
        <v>133</v>
      </c>
      <c r="H42" s="30" t="s">
        <v>3</v>
      </c>
      <c r="I42" s="33" t="s">
        <v>9</v>
      </c>
      <c r="J42" s="65">
        <v>24</v>
      </c>
      <c r="K42" s="66"/>
      <c r="L42" s="105">
        <v>2</v>
      </c>
      <c r="M42" s="106"/>
      <c r="N42" s="463" t="s">
        <v>190</v>
      </c>
      <c r="O42" s="601" t="s">
        <v>206</v>
      </c>
      <c r="P42" s="548" t="s">
        <v>211</v>
      </c>
      <c r="Q42" s="726" t="s">
        <v>180</v>
      </c>
      <c r="R42" s="467"/>
      <c r="S42" s="467"/>
      <c r="T42" s="467"/>
      <c r="U42" s="467"/>
      <c r="V42" s="467"/>
      <c r="W42" s="467"/>
      <c r="X42" s="654"/>
    </row>
    <row r="43" spans="1:24" ht="12" customHeight="1" x14ac:dyDescent="0.2">
      <c r="A43" s="13" t="s">
        <v>12</v>
      </c>
      <c r="B43" s="14" t="str">
        <f t="shared" si="22"/>
        <v>210</v>
      </c>
      <c r="C43" s="15" t="s">
        <v>58</v>
      </c>
      <c r="D43" s="16" t="s">
        <v>57</v>
      </c>
      <c r="E43" s="64" t="str">
        <f t="shared" si="23"/>
        <v>210</v>
      </c>
      <c r="F43" s="28" t="str">
        <f>RIGHT(A43,LEN(A43)-5)</f>
        <v>Β' ΑΘΗΝΑΣ</v>
      </c>
      <c r="G43" s="29" t="s">
        <v>133</v>
      </c>
      <c r="H43" s="30" t="s">
        <v>3</v>
      </c>
      <c r="I43" s="33" t="s">
        <v>10</v>
      </c>
      <c r="J43" s="65">
        <v>29</v>
      </c>
      <c r="K43" s="66">
        <f>SUM(J41:J46)</f>
        <v>199</v>
      </c>
      <c r="L43" s="105"/>
      <c r="M43" s="106">
        <v>2</v>
      </c>
      <c r="N43" s="107" t="s">
        <v>190</v>
      </c>
      <c r="O43" s="599" t="s">
        <v>206</v>
      </c>
      <c r="P43" s="555" t="s">
        <v>211</v>
      </c>
      <c r="Q43" s="727" t="s">
        <v>180</v>
      </c>
      <c r="R43" s="442"/>
      <c r="S43" s="442"/>
      <c r="T43" s="442"/>
      <c r="U43" s="442"/>
      <c r="V43" s="442"/>
      <c r="W43" s="442"/>
      <c r="X43" s="655"/>
    </row>
    <row r="44" spans="1:24" ht="12" customHeight="1" x14ac:dyDescent="0.2">
      <c r="A44" s="13" t="s">
        <v>12</v>
      </c>
      <c r="B44" s="14" t="str">
        <f t="shared" si="18"/>
        <v>210</v>
      </c>
      <c r="C44" s="15" t="s">
        <v>58</v>
      </c>
      <c r="D44" s="16" t="s">
        <v>57</v>
      </c>
      <c r="E44" s="64" t="str">
        <f t="shared" si="23"/>
        <v>210</v>
      </c>
      <c r="F44" s="28" t="str">
        <f t="shared" ref="F44" si="26">RIGHT(A44,LEN(A44)-5)</f>
        <v>Β' ΑΘΗΝΑΣ</v>
      </c>
      <c r="G44" s="29" t="s">
        <v>133</v>
      </c>
      <c r="H44" s="30" t="s">
        <v>6</v>
      </c>
      <c r="I44" s="33" t="s">
        <v>8</v>
      </c>
      <c r="J44" s="78">
        <v>17</v>
      </c>
      <c r="K44" s="82"/>
      <c r="L44" s="121"/>
      <c r="M44" s="122">
        <v>1</v>
      </c>
      <c r="N44" s="463" t="s">
        <v>190</v>
      </c>
      <c r="O44" s="601" t="s">
        <v>206</v>
      </c>
      <c r="P44" s="548" t="s">
        <v>211</v>
      </c>
      <c r="Q44" s="726" t="s">
        <v>180</v>
      </c>
      <c r="R44" s="467"/>
      <c r="S44" s="467"/>
      <c r="T44" s="467"/>
      <c r="U44" s="467"/>
      <c r="V44" s="467"/>
      <c r="W44" s="467"/>
      <c r="X44" s="654"/>
    </row>
    <row r="45" spans="1:24" ht="12" customHeight="1" x14ac:dyDescent="0.2">
      <c r="A45" s="13" t="s">
        <v>12</v>
      </c>
      <c r="B45" s="14" t="str">
        <f t="shared" si="18"/>
        <v>210</v>
      </c>
      <c r="C45" s="15" t="s">
        <v>58</v>
      </c>
      <c r="D45" s="16" t="s">
        <v>57</v>
      </c>
      <c r="E45" s="64" t="str">
        <f t="shared" si="19"/>
        <v>210</v>
      </c>
      <c r="F45" s="28" t="str">
        <f t="shared" si="0"/>
        <v>Β' ΑΘΗΝΑΣ</v>
      </c>
      <c r="G45" s="29" t="s">
        <v>133</v>
      </c>
      <c r="H45" s="30" t="s">
        <v>6</v>
      </c>
      <c r="I45" s="33" t="s">
        <v>9</v>
      </c>
      <c r="J45" s="78">
        <v>56</v>
      </c>
      <c r="K45" s="82"/>
      <c r="L45" s="121">
        <v>4</v>
      </c>
      <c r="M45" s="122"/>
      <c r="N45" s="463" t="s">
        <v>190</v>
      </c>
      <c r="O45" s="601" t="s">
        <v>206</v>
      </c>
      <c r="P45" s="548" t="s">
        <v>211</v>
      </c>
      <c r="Q45" s="726" t="s">
        <v>180</v>
      </c>
      <c r="R45" s="467"/>
      <c r="S45" s="467"/>
      <c r="T45" s="467"/>
      <c r="U45" s="467"/>
      <c r="V45" s="467"/>
      <c r="W45" s="467"/>
      <c r="X45" s="654"/>
    </row>
    <row r="46" spans="1:24" ht="12" customHeight="1" thickBot="1" x14ac:dyDescent="0.25">
      <c r="A46" s="13" t="s">
        <v>12</v>
      </c>
      <c r="B46" s="14" t="str">
        <f t="shared" si="18"/>
        <v>210</v>
      </c>
      <c r="C46" s="15" t="s">
        <v>58</v>
      </c>
      <c r="D46" s="16" t="s">
        <v>57</v>
      </c>
      <c r="E46" s="123" t="str">
        <f t="shared" si="19"/>
        <v>210</v>
      </c>
      <c r="F46" s="124" t="str">
        <f t="shared" si="0"/>
        <v>Β' ΑΘΗΝΑΣ</v>
      </c>
      <c r="G46" s="48" t="s">
        <v>133</v>
      </c>
      <c r="H46" s="125" t="s">
        <v>6</v>
      </c>
      <c r="I46" s="126" t="s">
        <v>10</v>
      </c>
      <c r="J46" s="127">
        <v>39</v>
      </c>
      <c r="K46" s="128"/>
      <c r="L46" s="129"/>
      <c r="M46" s="794">
        <v>3</v>
      </c>
      <c r="N46" s="475" t="s">
        <v>190</v>
      </c>
      <c r="O46" s="605" t="s">
        <v>206</v>
      </c>
      <c r="P46" s="556" t="s">
        <v>211</v>
      </c>
      <c r="Q46" s="732" t="s">
        <v>180</v>
      </c>
      <c r="R46" s="476"/>
      <c r="S46" s="476"/>
      <c r="T46" s="476"/>
      <c r="U46" s="476"/>
      <c r="V46" s="476"/>
      <c r="W46" s="476"/>
      <c r="X46" s="660"/>
    </row>
    <row r="47" spans="1:24" ht="12" customHeight="1" thickTop="1" x14ac:dyDescent="0.2">
      <c r="A47" s="13" t="s">
        <v>13</v>
      </c>
      <c r="B47" s="14" t="str">
        <f t="shared" si="18"/>
        <v>215</v>
      </c>
      <c r="C47" s="15" t="s">
        <v>58</v>
      </c>
      <c r="D47" s="102" t="s">
        <v>105</v>
      </c>
      <c r="E47" s="110" t="str">
        <f t="shared" si="19"/>
        <v>215</v>
      </c>
      <c r="F47" s="18" t="str">
        <f t="shared" si="0"/>
        <v>Γ' ΑΘΗΝΑΣ</v>
      </c>
      <c r="G47" s="57" t="s">
        <v>159</v>
      </c>
      <c r="H47" s="131" t="s">
        <v>3</v>
      </c>
      <c r="I47" s="132" t="s">
        <v>8</v>
      </c>
      <c r="J47" s="133">
        <v>10</v>
      </c>
      <c r="K47" s="61"/>
      <c r="L47" s="134"/>
      <c r="M47" s="135">
        <v>1</v>
      </c>
      <c r="N47" s="477" t="s">
        <v>280</v>
      </c>
      <c r="O47" s="595" t="s">
        <v>281</v>
      </c>
      <c r="P47" s="557">
        <v>2105313099</v>
      </c>
      <c r="Q47" s="733" t="s">
        <v>282</v>
      </c>
      <c r="R47" s="478"/>
      <c r="S47" s="478"/>
      <c r="T47" s="478"/>
      <c r="U47" s="478"/>
      <c r="V47" s="478"/>
      <c r="W47" s="478"/>
      <c r="X47" s="661"/>
    </row>
    <row r="48" spans="1:24" ht="12" customHeight="1" x14ac:dyDescent="0.2">
      <c r="A48" s="13" t="s">
        <v>13</v>
      </c>
      <c r="B48" s="14" t="str">
        <f t="shared" si="18"/>
        <v>215</v>
      </c>
      <c r="C48" s="15" t="s">
        <v>58</v>
      </c>
      <c r="D48" s="16" t="s">
        <v>105</v>
      </c>
      <c r="E48" s="84" t="str">
        <f t="shared" si="19"/>
        <v>215</v>
      </c>
      <c r="F48" s="28" t="str">
        <f t="shared" ref="F48:F72" si="27">RIGHT(A48,LEN(A48)-5)</f>
        <v>Γ' ΑΘΗΝΑΣ</v>
      </c>
      <c r="G48" s="29" t="s">
        <v>159</v>
      </c>
      <c r="H48" s="30" t="s">
        <v>3</v>
      </c>
      <c r="I48" s="33" t="s">
        <v>9</v>
      </c>
      <c r="J48" s="65">
        <v>15</v>
      </c>
      <c r="K48" s="66"/>
      <c r="L48" s="105">
        <v>1</v>
      </c>
      <c r="M48" s="106"/>
      <c r="N48" s="463" t="s">
        <v>280</v>
      </c>
      <c r="O48" s="595" t="s">
        <v>281</v>
      </c>
      <c r="P48" s="548">
        <v>2105313099</v>
      </c>
      <c r="Q48" s="734" t="s">
        <v>282</v>
      </c>
      <c r="R48" s="479"/>
      <c r="S48" s="479"/>
      <c r="T48" s="479"/>
      <c r="U48" s="479"/>
      <c r="V48" s="479"/>
      <c r="W48" s="479"/>
      <c r="X48" s="662"/>
    </row>
    <row r="49" spans="1:24" ht="12" customHeight="1" x14ac:dyDescent="0.2">
      <c r="A49" s="13" t="s">
        <v>13</v>
      </c>
      <c r="B49" s="14" t="str">
        <f>LEFT(A49,3)</f>
        <v>215</v>
      </c>
      <c r="C49" s="15" t="s">
        <v>58</v>
      </c>
      <c r="D49" s="40" t="s">
        <v>105</v>
      </c>
      <c r="E49" s="84" t="str">
        <f>B49</f>
        <v>215</v>
      </c>
      <c r="F49" s="28" t="str">
        <f t="shared" ref="F49" si="28">RIGHT(A49,LEN(A49)-5)</f>
        <v>Γ' ΑΘΗΝΑΣ</v>
      </c>
      <c r="G49" s="29" t="s">
        <v>159</v>
      </c>
      <c r="H49" s="30" t="s">
        <v>5</v>
      </c>
      <c r="I49" s="33" t="s">
        <v>8</v>
      </c>
      <c r="J49" s="65">
        <v>7</v>
      </c>
      <c r="K49" s="66"/>
      <c r="L49" s="105"/>
      <c r="M49" s="106">
        <v>1</v>
      </c>
      <c r="N49" s="107" t="s">
        <v>280</v>
      </c>
      <c r="O49" s="596" t="s">
        <v>281</v>
      </c>
      <c r="P49" s="555">
        <v>2105313099</v>
      </c>
      <c r="Q49" s="735" t="s">
        <v>282</v>
      </c>
      <c r="R49" s="443"/>
      <c r="S49" s="443"/>
      <c r="T49" s="443"/>
      <c r="U49" s="443"/>
      <c r="V49" s="443"/>
      <c r="W49" s="443"/>
      <c r="X49" s="663"/>
    </row>
    <row r="50" spans="1:24" ht="12" customHeight="1" x14ac:dyDescent="0.2">
      <c r="A50" s="13" t="s">
        <v>13</v>
      </c>
      <c r="B50" s="14" t="str">
        <f>LEFT(A50,3)</f>
        <v>215</v>
      </c>
      <c r="C50" s="15" t="s">
        <v>58</v>
      </c>
      <c r="D50" s="16" t="s">
        <v>105</v>
      </c>
      <c r="E50" s="84" t="str">
        <f>B50</f>
        <v>215</v>
      </c>
      <c r="F50" s="47" t="str">
        <f>RIGHT(A50,LEN(A50)-5)</f>
        <v>Γ' ΑΘΗΝΑΣ</v>
      </c>
      <c r="G50" s="29" t="s">
        <v>159</v>
      </c>
      <c r="H50" s="49" t="s">
        <v>5</v>
      </c>
      <c r="I50" s="50" t="s">
        <v>9</v>
      </c>
      <c r="J50" s="115">
        <v>22</v>
      </c>
      <c r="K50" s="66">
        <f>SUM(J47:J52)</f>
        <v>102</v>
      </c>
      <c r="L50" s="116">
        <v>2</v>
      </c>
      <c r="M50" s="117"/>
      <c r="N50" s="464" t="s">
        <v>280</v>
      </c>
      <c r="O50" s="597" t="s">
        <v>281</v>
      </c>
      <c r="P50" s="550">
        <v>2105313099</v>
      </c>
      <c r="Q50" s="736" t="s">
        <v>282</v>
      </c>
      <c r="R50" s="480"/>
      <c r="S50" s="480"/>
      <c r="T50" s="480"/>
      <c r="U50" s="480"/>
      <c r="V50" s="480"/>
      <c r="W50" s="480"/>
      <c r="X50" s="664"/>
    </row>
    <row r="51" spans="1:24" ht="12" customHeight="1" x14ac:dyDescent="0.2">
      <c r="A51" s="13" t="s">
        <v>13</v>
      </c>
      <c r="B51" s="14" t="str">
        <f>LEFT(A51,3)</f>
        <v>215</v>
      </c>
      <c r="C51" s="15" t="s">
        <v>58</v>
      </c>
      <c r="D51" s="16" t="s">
        <v>105</v>
      </c>
      <c r="E51" s="84" t="str">
        <f>B51</f>
        <v>215</v>
      </c>
      <c r="F51" s="47" t="str">
        <f t="shared" ref="F51" si="29">RIGHT(A51,LEN(A51)-5)</f>
        <v>Γ' ΑΘΗΝΑΣ</v>
      </c>
      <c r="G51" s="29" t="s">
        <v>159</v>
      </c>
      <c r="H51" s="49" t="s">
        <v>6</v>
      </c>
      <c r="I51" s="50" t="s">
        <v>8</v>
      </c>
      <c r="J51" s="85">
        <v>4</v>
      </c>
      <c r="K51" s="82"/>
      <c r="L51" s="136"/>
      <c r="M51" s="137">
        <v>1</v>
      </c>
      <c r="N51" s="464" t="s">
        <v>280</v>
      </c>
      <c r="O51" s="595" t="s">
        <v>281</v>
      </c>
      <c r="P51" s="550">
        <v>2105313099</v>
      </c>
      <c r="Q51" s="736" t="s">
        <v>282</v>
      </c>
      <c r="R51" s="480"/>
      <c r="S51" s="480"/>
      <c r="T51" s="480"/>
      <c r="U51" s="480"/>
      <c r="V51" s="480"/>
      <c r="W51" s="480"/>
      <c r="X51" s="664"/>
    </row>
    <row r="52" spans="1:24" ht="12" customHeight="1" thickBot="1" x14ac:dyDescent="0.25">
      <c r="A52" s="13" t="s">
        <v>13</v>
      </c>
      <c r="B52" s="14" t="str">
        <f>LEFT(A52,3)</f>
        <v>215</v>
      </c>
      <c r="C52" s="15" t="s">
        <v>58</v>
      </c>
      <c r="D52" s="16" t="s">
        <v>105</v>
      </c>
      <c r="E52" s="84" t="str">
        <f>B52</f>
        <v>215</v>
      </c>
      <c r="F52" s="47" t="str">
        <f>RIGHT(A52,LEN(A52)-5)</f>
        <v>Γ' ΑΘΗΝΑΣ</v>
      </c>
      <c r="G52" s="71" t="s">
        <v>159</v>
      </c>
      <c r="H52" s="49" t="s">
        <v>6</v>
      </c>
      <c r="I52" s="50" t="s">
        <v>9</v>
      </c>
      <c r="J52" s="85">
        <v>44</v>
      </c>
      <c r="K52" s="86"/>
      <c r="L52" s="795">
        <v>3</v>
      </c>
      <c r="M52" s="137"/>
      <c r="N52" s="464" t="s">
        <v>280</v>
      </c>
      <c r="O52" s="597" t="s">
        <v>281</v>
      </c>
      <c r="P52" s="550">
        <v>2105313099</v>
      </c>
      <c r="Q52" s="736" t="s">
        <v>282</v>
      </c>
      <c r="R52" s="480"/>
      <c r="S52" s="480"/>
      <c r="T52" s="480"/>
      <c r="U52" s="480"/>
      <c r="V52" s="480"/>
      <c r="W52" s="480"/>
      <c r="X52" s="664"/>
    </row>
    <row r="53" spans="1:24" ht="12" customHeight="1" x14ac:dyDescent="0.2">
      <c r="A53" s="13" t="s">
        <v>13</v>
      </c>
      <c r="B53" s="14" t="str">
        <f t="shared" si="18"/>
        <v>215</v>
      </c>
      <c r="C53" s="15" t="s">
        <v>58</v>
      </c>
      <c r="D53" s="16" t="s">
        <v>105</v>
      </c>
      <c r="E53" s="138" t="str">
        <f t="shared" si="19"/>
        <v>215</v>
      </c>
      <c r="F53" s="89" t="str">
        <f t="shared" ref="F53" si="30">RIGHT(A53,LEN(A53)-5)</f>
        <v>Γ' ΑΘΗΝΑΣ</v>
      </c>
      <c r="G53" s="139" t="s">
        <v>134</v>
      </c>
      <c r="H53" s="91" t="s">
        <v>4</v>
      </c>
      <c r="I53" s="92" t="s">
        <v>8</v>
      </c>
      <c r="J53" s="118">
        <v>15</v>
      </c>
      <c r="K53" s="112"/>
      <c r="L53" s="119"/>
      <c r="M53" s="120">
        <v>1</v>
      </c>
      <c r="N53" s="473" t="s">
        <v>331</v>
      </c>
      <c r="O53" s="603" t="s">
        <v>283</v>
      </c>
      <c r="P53" s="553">
        <v>2105015335</v>
      </c>
      <c r="Q53" s="737" t="s">
        <v>284</v>
      </c>
      <c r="R53" s="481"/>
      <c r="S53" s="481"/>
      <c r="T53" s="481"/>
      <c r="U53" s="481"/>
      <c r="V53" s="481"/>
      <c r="W53" s="481"/>
      <c r="X53" s="665"/>
    </row>
    <row r="54" spans="1:24" ht="12" customHeight="1" x14ac:dyDescent="0.2">
      <c r="A54" s="13" t="s">
        <v>13</v>
      </c>
      <c r="B54" s="14" t="str">
        <f t="shared" si="18"/>
        <v>215</v>
      </c>
      <c r="C54" s="15" t="s">
        <v>58</v>
      </c>
      <c r="D54" s="16" t="s">
        <v>105</v>
      </c>
      <c r="E54" s="84" t="str">
        <f t="shared" si="19"/>
        <v>215</v>
      </c>
      <c r="F54" s="28" t="str">
        <f t="shared" si="27"/>
        <v>Γ' ΑΘΗΝΑΣ</v>
      </c>
      <c r="G54" s="29" t="s">
        <v>134</v>
      </c>
      <c r="H54" s="30" t="s">
        <v>4</v>
      </c>
      <c r="I54" s="33" t="s">
        <v>9</v>
      </c>
      <c r="J54" s="65">
        <v>37</v>
      </c>
      <c r="K54" s="66">
        <f>SUM(J53:J56)</f>
        <v>166</v>
      </c>
      <c r="L54" s="105">
        <v>3</v>
      </c>
      <c r="M54" s="106"/>
      <c r="N54" s="107" t="s">
        <v>331</v>
      </c>
      <c r="O54" s="596" t="s">
        <v>283</v>
      </c>
      <c r="P54" s="555">
        <v>2105015335</v>
      </c>
      <c r="Q54" s="735" t="s">
        <v>284</v>
      </c>
      <c r="R54" s="443"/>
      <c r="S54" s="443"/>
      <c r="T54" s="443"/>
      <c r="U54" s="443"/>
      <c r="V54" s="443"/>
      <c r="W54" s="443"/>
      <c r="X54" s="663"/>
    </row>
    <row r="55" spans="1:24" ht="12" customHeight="1" x14ac:dyDescent="0.2">
      <c r="A55" s="13" t="s">
        <v>13</v>
      </c>
      <c r="B55" s="14" t="str">
        <f>LEFT(A55,3)</f>
        <v>215</v>
      </c>
      <c r="C55" s="15" t="s">
        <v>58</v>
      </c>
      <c r="D55" s="16" t="s">
        <v>105</v>
      </c>
      <c r="E55" s="64" t="str">
        <f>B55</f>
        <v>215</v>
      </c>
      <c r="F55" s="28" t="str">
        <f t="shared" ref="F55" si="31">RIGHT(A55,LEN(A55)-5)</f>
        <v>Γ' ΑΘΗΝΑΣ</v>
      </c>
      <c r="G55" s="29" t="s">
        <v>134</v>
      </c>
      <c r="H55" s="30" t="s">
        <v>7</v>
      </c>
      <c r="I55" s="33" t="s">
        <v>8</v>
      </c>
      <c r="J55" s="65">
        <v>21</v>
      </c>
      <c r="K55" s="66"/>
      <c r="L55" s="105"/>
      <c r="M55" s="106">
        <v>2</v>
      </c>
      <c r="N55" s="463" t="s">
        <v>331</v>
      </c>
      <c r="O55" s="601" t="s">
        <v>283</v>
      </c>
      <c r="P55" s="548">
        <v>2105015335</v>
      </c>
      <c r="Q55" s="734" t="s">
        <v>284</v>
      </c>
      <c r="R55" s="479"/>
      <c r="S55" s="479"/>
      <c r="T55" s="479"/>
      <c r="U55" s="479"/>
      <c r="V55" s="479"/>
      <c r="W55" s="479"/>
      <c r="X55" s="662"/>
    </row>
    <row r="56" spans="1:24" ht="12" customHeight="1" thickBot="1" x14ac:dyDescent="0.25">
      <c r="A56" s="13" t="s">
        <v>13</v>
      </c>
      <c r="B56" s="14" t="str">
        <f>LEFT(A56,3)</f>
        <v>215</v>
      </c>
      <c r="C56" s="625" t="s">
        <v>58</v>
      </c>
      <c r="D56" s="230" t="s">
        <v>105</v>
      </c>
      <c r="E56" s="123" t="str">
        <f>B56</f>
        <v>215</v>
      </c>
      <c r="F56" s="124" t="str">
        <f>RIGHT(A56,LEN(A56)-5)</f>
        <v>Γ' ΑΘΗΝΑΣ</v>
      </c>
      <c r="G56" s="140" t="s">
        <v>134</v>
      </c>
      <c r="H56" s="125" t="s">
        <v>7</v>
      </c>
      <c r="I56" s="126" t="s">
        <v>9</v>
      </c>
      <c r="J56" s="141">
        <v>93</v>
      </c>
      <c r="K56" s="142"/>
      <c r="L56" s="143">
        <v>7</v>
      </c>
      <c r="M56" s="144"/>
      <c r="N56" s="475" t="s">
        <v>331</v>
      </c>
      <c r="O56" s="606" t="s">
        <v>283</v>
      </c>
      <c r="P56" s="556">
        <v>2105015335</v>
      </c>
      <c r="Q56" s="738" t="s">
        <v>284</v>
      </c>
      <c r="R56" s="482"/>
      <c r="S56" s="482"/>
      <c r="T56" s="482"/>
      <c r="U56" s="482"/>
      <c r="V56" s="482"/>
      <c r="W56" s="482"/>
      <c r="X56" s="666"/>
    </row>
    <row r="57" spans="1:24" ht="12" customHeight="1" thickTop="1" x14ac:dyDescent="0.2">
      <c r="A57" s="13" t="s">
        <v>14</v>
      </c>
      <c r="B57" s="14" t="str">
        <f>LEFT(A57,3)</f>
        <v>221</v>
      </c>
      <c r="C57" s="15" t="s">
        <v>58</v>
      </c>
      <c r="D57" s="16" t="s">
        <v>106</v>
      </c>
      <c r="E57" s="110" t="str">
        <f>B57</f>
        <v>221</v>
      </c>
      <c r="F57" s="18" t="str">
        <f>RIGHT(A57,LEN(A57)-5)</f>
        <v>Δ' ΑΘΗΝΑΣ</v>
      </c>
      <c r="G57" s="19" t="s">
        <v>160</v>
      </c>
      <c r="H57" s="20" t="s">
        <v>7</v>
      </c>
      <c r="I57" s="21" t="s">
        <v>8</v>
      </c>
      <c r="J57" s="111">
        <v>20</v>
      </c>
      <c r="K57" s="66"/>
      <c r="L57" s="113"/>
      <c r="M57" s="114">
        <v>2</v>
      </c>
      <c r="N57" s="634" t="s">
        <v>377</v>
      </c>
      <c r="O57" s="607" t="s">
        <v>378</v>
      </c>
      <c r="P57" s="635" t="s">
        <v>376</v>
      </c>
      <c r="Q57" s="739" t="s">
        <v>289</v>
      </c>
      <c r="R57" s="636"/>
      <c r="S57" s="636"/>
      <c r="T57" s="636"/>
      <c r="U57" s="636"/>
      <c r="V57" s="636"/>
      <c r="W57" s="636"/>
      <c r="X57" s="667"/>
    </row>
    <row r="58" spans="1:24" ht="12" customHeight="1" x14ac:dyDescent="0.2">
      <c r="A58" s="13" t="s">
        <v>14</v>
      </c>
      <c r="B58" s="14" t="str">
        <f>LEFT(A58,3)</f>
        <v>221</v>
      </c>
      <c r="C58" s="15" t="s">
        <v>58</v>
      </c>
      <c r="D58" s="16" t="s">
        <v>106</v>
      </c>
      <c r="E58" s="64" t="str">
        <f>B58</f>
        <v>221</v>
      </c>
      <c r="F58" s="28" t="str">
        <f>RIGHT(A58,LEN(A58)-5)</f>
        <v>Δ' ΑΘΗΝΑΣ</v>
      </c>
      <c r="G58" s="29" t="s">
        <v>160</v>
      </c>
      <c r="H58" s="30" t="s">
        <v>7</v>
      </c>
      <c r="I58" s="33" t="s">
        <v>9</v>
      </c>
      <c r="J58" s="65">
        <v>81</v>
      </c>
      <c r="K58" s="66">
        <f>SUM(J57:J59)</f>
        <v>130</v>
      </c>
      <c r="L58" s="105">
        <v>6</v>
      </c>
      <c r="M58" s="106"/>
      <c r="N58" s="463" t="s">
        <v>377</v>
      </c>
      <c r="O58" s="601" t="s">
        <v>378</v>
      </c>
      <c r="P58" s="548" t="s">
        <v>376</v>
      </c>
      <c r="Q58" s="726" t="s">
        <v>289</v>
      </c>
      <c r="R58" s="467"/>
      <c r="S58" s="467"/>
      <c r="T58" s="467"/>
      <c r="U58" s="467"/>
      <c r="V58" s="467"/>
      <c r="W58" s="467"/>
      <c r="X58" s="654"/>
    </row>
    <row r="59" spans="1:24" ht="12" customHeight="1" thickBot="1" x14ac:dyDescent="0.25">
      <c r="A59" s="13" t="s">
        <v>14</v>
      </c>
      <c r="B59" s="14" t="str">
        <f>LEFT(A59,3)</f>
        <v>221</v>
      </c>
      <c r="C59" s="15" t="s">
        <v>58</v>
      </c>
      <c r="D59" s="16" t="s">
        <v>106</v>
      </c>
      <c r="E59" s="84" t="str">
        <f>B59</f>
        <v>221</v>
      </c>
      <c r="F59" s="47" t="str">
        <f>RIGHT(A59,LEN(A59)-5)</f>
        <v>Δ' ΑΘΗΝΑΣ</v>
      </c>
      <c r="G59" s="48" t="s">
        <v>160</v>
      </c>
      <c r="H59" s="49" t="s">
        <v>7</v>
      </c>
      <c r="I59" s="50" t="s">
        <v>10</v>
      </c>
      <c r="J59" s="115">
        <v>29</v>
      </c>
      <c r="K59" s="75"/>
      <c r="L59" s="116"/>
      <c r="M59" s="117">
        <v>3</v>
      </c>
      <c r="N59" s="464" t="s">
        <v>377</v>
      </c>
      <c r="O59" s="602" t="s">
        <v>378</v>
      </c>
      <c r="P59" s="550" t="s">
        <v>376</v>
      </c>
      <c r="Q59" s="730" t="s">
        <v>289</v>
      </c>
      <c r="R59" s="472"/>
      <c r="S59" s="472"/>
      <c r="T59" s="472"/>
      <c r="U59" s="472"/>
      <c r="V59" s="472"/>
      <c r="W59" s="472"/>
      <c r="X59" s="658"/>
    </row>
    <row r="60" spans="1:24" ht="12" customHeight="1" x14ac:dyDescent="0.2">
      <c r="A60" s="13" t="s">
        <v>14</v>
      </c>
      <c r="B60" s="14" t="str">
        <f t="shared" si="18"/>
        <v>221</v>
      </c>
      <c r="C60" s="15" t="s">
        <v>58</v>
      </c>
      <c r="D60" s="16" t="s">
        <v>106</v>
      </c>
      <c r="E60" s="88" t="str">
        <f t="shared" si="19"/>
        <v>221</v>
      </c>
      <c r="F60" s="89" t="str">
        <f>RIGHT(A60,LEN(A60)-5)</f>
        <v>Δ' ΑΘΗΝΑΣ</v>
      </c>
      <c r="G60" s="139" t="s">
        <v>135</v>
      </c>
      <c r="H60" s="91" t="s">
        <v>4</v>
      </c>
      <c r="I60" s="92" t="s">
        <v>8</v>
      </c>
      <c r="J60" s="118">
        <v>14</v>
      </c>
      <c r="K60" s="112"/>
      <c r="L60" s="119"/>
      <c r="M60" s="120">
        <v>1</v>
      </c>
      <c r="N60" s="637" t="s">
        <v>379</v>
      </c>
      <c r="O60" s="638" t="s">
        <v>286</v>
      </c>
      <c r="P60" s="639">
        <v>2109952514</v>
      </c>
      <c r="Q60" s="740" t="s">
        <v>287</v>
      </c>
      <c r="R60" s="640"/>
      <c r="S60" s="640"/>
      <c r="T60" s="640"/>
      <c r="U60" s="640"/>
      <c r="V60" s="640"/>
      <c r="W60" s="640"/>
      <c r="X60" s="668"/>
    </row>
    <row r="61" spans="1:24" ht="12" customHeight="1" x14ac:dyDescent="0.2">
      <c r="A61" s="13" t="s">
        <v>14</v>
      </c>
      <c r="B61" s="14" t="str">
        <f t="shared" si="18"/>
        <v>221</v>
      </c>
      <c r="C61" s="15" t="s">
        <v>58</v>
      </c>
      <c r="D61" s="16" t="s">
        <v>106</v>
      </c>
      <c r="E61" s="64" t="str">
        <f t="shared" si="19"/>
        <v>221</v>
      </c>
      <c r="F61" s="28" t="str">
        <f t="shared" si="27"/>
        <v>Δ' ΑΘΗΝΑΣ</v>
      </c>
      <c r="G61" s="29" t="s">
        <v>135</v>
      </c>
      <c r="H61" s="30" t="s">
        <v>4</v>
      </c>
      <c r="I61" s="33" t="s">
        <v>9</v>
      </c>
      <c r="J61" s="65">
        <v>34</v>
      </c>
      <c r="K61" s="66"/>
      <c r="L61" s="105">
        <v>3</v>
      </c>
      <c r="M61" s="106"/>
      <c r="N61" s="463" t="s">
        <v>379</v>
      </c>
      <c r="O61" s="601" t="s">
        <v>286</v>
      </c>
      <c r="P61" s="548">
        <v>2109952514</v>
      </c>
      <c r="Q61" s="726" t="s">
        <v>287</v>
      </c>
      <c r="R61" s="467"/>
      <c r="S61" s="467"/>
      <c r="T61" s="467"/>
      <c r="U61" s="467"/>
      <c r="V61" s="467"/>
      <c r="W61" s="467"/>
      <c r="X61" s="654"/>
    </row>
    <row r="62" spans="1:24" ht="12" customHeight="1" x14ac:dyDescent="0.2">
      <c r="A62" s="13" t="s">
        <v>14</v>
      </c>
      <c r="B62" s="14" t="str">
        <f t="shared" si="18"/>
        <v>221</v>
      </c>
      <c r="C62" s="15" t="s">
        <v>58</v>
      </c>
      <c r="D62" s="16" t="s">
        <v>106</v>
      </c>
      <c r="E62" s="64" t="str">
        <f t="shared" si="19"/>
        <v>221</v>
      </c>
      <c r="F62" s="28" t="str">
        <f t="shared" si="27"/>
        <v>Δ' ΑΘΗΝΑΣ</v>
      </c>
      <c r="G62" s="29" t="s">
        <v>135</v>
      </c>
      <c r="H62" s="30" t="s">
        <v>4</v>
      </c>
      <c r="I62" s="33" t="s">
        <v>10</v>
      </c>
      <c r="J62" s="65">
        <v>8</v>
      </c>
      <c r="K62" s="66">
        <f>SUM(J60:J65)</f>
        <v>127</v>
      </c>
      <c r="L62" s="105"/>
      <c r="M62" s="106">
        <v>1</v>
      </c>
      <c r="N62" s="463" t="s">
        <v>379</v>
      </c>
      <c r="O62" s="601" t="s">
        <v>286</v>
      </c>
      <c r="P62" s="548">
        <v>2109952514</v>
      </c>
      <c r="Q62" s="726" t="s">
        <v>287</v>
      </c>
      <c r="R62" s="467"/>
      <c r="S62" s="467"/>
      <c r="T62" s="467"/>
      <c r="U62" s="467"/>
      <c r="V62" s="467"/>
      <c r="W62" s="467"/>
      <c r="X62" s="654"/>
    </row>
    <row r="63" spans="1:24" ht="12" customHeight="1" x14ac:dyDescent="0.2">
      <c r="A63" s="13" t="s">
        <v>14</v>
      </c>
      <c r="B63" s="14" t="str">
        <f t="shared" si="18"/>
        <v>221</v>
      </c>
      <c r="C63" s="15" t="s">
        <v>58</v>
      </c>
      <c r="D63" s="16" t="s">
        <v>106</v>
      </c>
      <c r="E63" s="64" t="str">
        <f t="shared" si="19"/>
        <v>221</v>
      </c>
      <c r="F63" s="28" t="str">
        <f t="shared" si="27"/>
        <v>Δ' ΑΘΗΝΑΣ</v>
      </c>
      <c r="G63" s="29" t="s">
        <v>135</v>
      </c>
      <c r="H63" s="30" t="s">
        <v>5</v>
      </c>
      <c r="I63" s="33" t="s">
        <v>8</v>
      </c>
      <c r="J63" s="65">
        <v>27</v>
      </c>
      <c r="K63" s="66"/>
      <c r="L63" s="105"/>
      <c r="M63" s="106">
        <v>2</v>
      </c>
      <c r="N63" s="463" t="s">
        <v>379</v>
      </c>
      <c r="O63" s="601" t="s">
        <v>286</v>
      </c>
      <c r="P63" s="548">
        <v>2109952514</v>
      </c>
      <c r="Q63" s="726" t="s">
        <v>287</v>
      </c>
      <c r="R63" s="467"/>
      <c r="S63" s="467"/>
      <c r="T63" s="467"/>
      <c r="U63" s="467"/>
      <c r="V63" s="467"/>
      <c r="W63" s="467"/>
      <c r="X63" s="654"/>
    </row>
    <row r="64" spans="1:24" ht="12" customHeight="1" x14ac:dyDescent="0.2">
      <c r="A64" s="13" t="s">
        <v>14</v>
      </c>
      <c r="B64" s="14" t="str">
        <f t="shared" si="18"/>
        <v>221</v>
      </c>
      <c r="C64" s="15" t="s">
        <v>58</v>
      </c>
      <c r="D64" s="40" t="s">
        <v>106</v>
      </c>
      <c r="E64" s="64" t="str">
        <f t="shared" si="19"/>
        <v>221</v>
      </c>
      <c r="F64" s="28" t="str">
        <f t="shared" si="27"/>
        <v>Δ' ΑΘΗΝΑΣ</v>
      </c>
      <c r="G64" s="29" t="s">
        <v>135</v>
      </c>
      <c r="H64" s="30" t="s">
        <v>5</v>
      </c>
      <c r="I64" s="33" t="s">
        <v>9</v>
      </c>
      <c r="J64" s="65">
        <v>33</v>
      </c>
      <c r="K64" s="66"/>
      <c r="L64" s="105">
        <v>3</v>
      </c>
      <c r="M64" s="106"/>
      <c r="N64" s="463" t="s">
        <v>379</v>
      </c>
      <c r="O64" s="601" t="s">
        <v>286</v>
      </c>
      <c r="P64" s="548">
        <v>2109952514</v>
      </c>
      <c r="Q64" s="726" t="s">
        <v>287</v>
      </c>
      <c r="R64" s="467"/>
      <c r="S64" s="467"/>
      <c r="T64" s="467"/>
      <c r="U64" s="467"/>
      <c r="V64" s="467"/>
      <c r="W64" s="467"/>
      <c r="X64" s="654"/>
    </row>
    <row r="65" spans="1:24" ht="12" customHeight="1" thickBot="1" x14ac:dyDescent="0.25">
      <c r="A65" s="13" t="s">
        <v>14</v>
      </c>
      <c r="B65" s="14" t="str">
        <f t="shared" si="18"/>
        <v>221</v>
      </c>
      <c r="C65" s="15" t="s">
        <v>58</v>
      </c>
      <c r="D65" s="16" t="s">
        <v>106</v>
      </c>
      <c r="E65" s="69" t="str">
        <f t="shared" si="19"/>
        <v>221</v>
      </c>
      <c r="F65" s="70" t="str">
        <f t="shared" si="27"/>
        <v>Δ' ΑΘΗΝΑΣ</v>
      </c>
      <c r="G65" s="48" t="s">
        <v>135</v>
      </c>
      <c r="H65" s="72" t="s">
        <v>5</v>
      </c>
      <c r="I65" s="73" t="s">
        <v>10</v>
      </c>
      <c r="J65" s="74">
        <v>11</v>
      </c>
      <c r="K65" s="75"/>
      <c r="L65" s="108"/>
      <c r="M65" s="109">
        <v>1</v>
      </c>
      <c r="N65" s="461" t="s">
        <v>379</v>
      </c>
      <c r="O65" s="600" t="s">
        <v>286</v>
      </c>
      <c r="P65" s="552">
        <v>2109952514</v>
      </c>
      <c r="Q65" s="728" t="s">
        <v>287</v>
      </c>
      <c r="R65" s="468"/>
      <c r="S65" s="468"/>
      <c r="T65" s="468"/>
      <c r="U65" s="468"/>
      <c r="V65" s="468"/>
      <c r="W65" s="468"/>
      <c r="X65" s="656"/>
    </row>
    <row r="66" spans="1:24" ht="12" customHeight="1" x14ac:dyDescent="0.2">
      <c r="A66" s="13" t="s">
        <v>14</v>
      </c>
      <c r="B66" s="14" t="str">
        <f t="shared" ref="B66:B68" si="32">LEFT(A66,3)</f>
        <v>221</v>
      </c>
      <c r="C66" s="15" t="s">
        <v>58</v>
      </c>
      <c r="D66" s="16" t="s">
        <v>106</v>
      </c>
      <c r="E66" s="110" t="str">
        <f t="shared" ref="E66:E68" si="33">B66</f>
        <v>221</v>
      </c>
      <c r="F66" s="18" t="str">
        <f t="shared" ref="F66:F68" si="34">RIGHT(A66,LEN(A66)-5)</f>
        <v>Δ' ΑΘΗΝΑΣ</v>
      </c>
      <c r="G66" s="139" t="s">
        <v>161</v>
      </c>
      <c r="H66" s="20" t="s">
        <v>3</v>
      </c>
      <c r="I66" s="21" t="s">
        <v>8</v>
      </c>
      <c r="J66" s="111">
        <v>3</v>
      </c>
      <c r="K66" s="112"/>
      <c r="L66" s="113"/>
      <c r="M66" s="145">
        <v>1</v>
      </c>
      <c r="N66" s="469" t="s">
        <v>288</v>
      </c>
      <c r="O66" s="595" t="s">
        <v>380</v>
      </c>
      <c r="P66" s="547">
        <v>2109510587</v>
      </c>
      <c r="Q66" s="741" t="s">
        <v>285</v>
      </c>
      <c r="R66" s="483"/>
      <c r="S66" s="483"/>
      <c r="T66" s="483"/>
      <c r="U66" s="483"/>
      <c r="V66" s="483"/>
      <c r="W66" s="483"/>
      <c r="X66" s="669"/>
    </row>
    <row r="67" spans="1:24" ht="12" customHeight="1" x14ac:dyDescent="0.2">
      <c r="A67" s="13" t="s">
        <v>14</v>
      </c>
      <c r="B67" s="14" t="str">
        <f t="shared" si="32"/>
        <v>221</v>
      </c>
      <c r="C67" s="15" t="s">
        <v>58</v>
      </c>
      <c r="D67" s="16" t="s">
        <v>106</v>
      </c>
      <c r="E67" s="64" t="str">
        <f t="shared" si="33"/>
        <v>221</v>
      </c>
      <c r="F67" s="28" t="str">
        <f t="shared" si="34"/>
        <v>Δ' ΑΘΗΝΑΣ</v>
      </c>
      <c r="G67" s="29" t="s">
        <v>161</v>
      </c>
      <c r="H67" s="30" t="s">
        <v>3</v>
      </c>
      <c r="I67" s="33" t="s">
        <v>9</v>
      </c>
      <c r="J67" s="65">
        <v>16</v>
      </c>
      <c r="K67" s="66"/>
      <c r="L67" s="105">
        <v>1</v>
      </c>
      <c r="M67" s="106"/>
      <c r="N67" s="463" t="s">
        <v>288</v>
      </c>
      <c r="O67" s="601" t="s">
        <v>380</v>
      </c>
      <c r="P67" s="548">
        <v>2109510587</v>
      </c>
      <c r="Q67" s="726" t="s">
        <v>285</v>
      </c>
      <c r="R67" s="467"/>
      <c r="S67" s="467"/>
      <c r="T67" s="467"/>
      <c r="U67" s="467"/>
      <c r="V67" s="467"/>
      <c r="W67" s="467"/>
      <c r="X67" s="654"/>
    </row>
    <row r="68" spans="1:24" ht="12" customHeight="1" x14ac:dyDescent="0.2">
      <c r="A68" s="13" t="s">
        <v>14</v>
      </c>
      <c r="B68" s="14" t="str">
        <f t="shared" si="32"/>
        <v>221</v>
      </c>
      <c r="C68" s="15" t="s">
        <v>58</v>
      </c>
      <c r="D68" s="16" t="s">
        <v>106</v>
      </c>
      <c r="E68" s="64" t="str">
        <f t="shared" si="33"/>
        <v>221</v>
      </c>
      <c r="F68" s="28" t="str">
        <f t="shared" si="34"/>
        <v>Δ' ΑΘΗΝΑΣ</v>
      </c>
      <c r="G68" s="29" t="s">
        <v>161</v>
      </c>
      <c r="H68" s="30" t="s">
        <v>3</v>
      </c>
      <c r="I68" s="33" t="s">
        <v>10</v>
      </c>
      <c r="J68" s="65">
        <v>11</v>
      </c>
      <c r="K68" s="66">
        <f>SUM(J66:J71)</f>
        <v>129</v>
      </c>
      <c r="L68" s="105"/>
      <c r="M68" s="146">
        <v>1</v>
      </c>
      <c r="N68" s="107" t="s">
        <v>288</v>
      </c>
      <c r="O68" s="599" t="s">
        <v>380</v>
      </c>
      <c r="P68" s="555">
        <v>2109510587</v>
      </c>
      <c r="Q68" s="727" t="s">
        <v>285</v>
      </c>
      <c r="R68" s="442"/>
      <c r="S68" s="442"/>
      <c r="T68" s="442"/>
      <c r="U68" s="442"/>
      <c r="V68" s="442"/>
      <c r="W68" s="442"/>
      <c r="X68" s="655"/>
    </row>
    <row r="69" spans="1:24" ht="12" customHeight="1" x14ac:dyDescent="0.2">
      <c r="A69" s="13" t="s">
        <v>14</v>
      </c>
      <c r="B69" s="14" t="str">
        <f>LEFT(A69,3)</f>
        <v>221</v>
      </c>
      <c r="C69" s="15" t="s">
        <v>58</v>
      </c>
      <c r="D69" s="16" t="s">
        <v>106</v>
      </c>
      <c r="E69" s="64" t="str">
        <f>B69</f>
        <v>221</v>
      </c>
      <c r="F69" s="28" t="str">
        <f>RIGHT(A69,LEN(A69)-5)</f>
        <v>Δ' ΑΘΗΝΑΣ</v>
      </c>
      <c r="G69" s="29" t="s">
        <v>161</v>
      </c>
      <c r="H69" s="30" t="s">
        <v>6</v>
      </c>
      <c r="I69" s="33" t="s">
        <v>8</v>
      </c>
      <c r="J69" s="78">
        <v>20</v>
      </c>
      <c r="K69" s="82"/>
      <c r="L69" s="121"/>
      <c r="M69" s="796">
        <v>2</v>
      </c>
      <c r="N69" s="463" t="s">
        <v>288</v>
      </c>
      <c r="O69" s="601" t="s">
        <v>380</v>
      </c>
      <c r="P69" s="548">
        <v>2109510587</v>
      </c>
      <c r="Q69" s="726" t="s">
        <v>285</v>
      </c>
      <c r="R69" s="467"/>
      <c r="S69" s="467"/>
      <c r="T69" s="467"/>
      <c r="U69" s="467"/>
      <c r="V69" s="467"/>
      <c r="W69" s="467"/>
      <c r="X69" s="654"/>
    </row>
    <row r="70" spans="1:24" ht="12" customHeight="1" x14ac:dyDescent="0.2">
      <c r="A70" s="13" t="s">
        <v>14</v>
      </c>
      <c r="B70" s="14" t="str">
        <f>LEFT(A70,3)</f>
        <v>221</v>
      </c>
      <c r="C70" s="15" t="s">
        <v>58</v>
      </c>
      <c r="D70" s="16" t="s">
        <v>106</v>
      </c>
      <c r="E70" s="64" t="str">
        <f>B70</f>
        <v>221</v>
      </c>
      <c r="F70" s="28" t="str">
        <f>RIGHT(A70,LEN(A70)-5)</f>
        <v>Δ' ΑΘΗΝΑΣ</v>
      </c>
      <c r="G70" s="29" t="s">
        <v>161</v>
      </c>
      <c r="H70" s="30" t="s">
        <v>6</v>
      </c>
      <c r="I70" s="33" t="s">
        <v>9</v>
      </c>
      <c r="J70" s="78">
        <v>42</v>
      </c>
      <c r="K70" s="82"/>
      <c r="L70" s="797">
        <v>5</v>
      </c>
      <c r="M70" s="122"/>
      <c r="N70" s="463" t="s">
        <v>288</v>
      </c>
      <c r="O70" s="601" t="s">
        <v>380</v>
      </c>
      <c r="P70" s="548">
        <v>2109510587</v>
      </c>
      <c r="Q70" s="726" t="s">
        <v>285</v>
      </c>
      <c r="R70" s="467"/>
      <c r="S70" s="467"/>
      <c r="T70" s="467"/>
      <c r="U70" s="467"/>
      <c r="V70" s="467"/>
      <c r="W70" s="467"/>
      <c r="X70" s="654"/>
    </row>
    <row r="71" spans="1:24" ht="12" customHeight="1" thickBot="1" x14ac:dyDescent="0.25">
      <c r="A71" s="13" t="s">
        <v>14</v>
      </c>
      <c r="B71" s="14" t="str">
        <f>LEFT(A71,3)</f>
        <v>221</v>
      </c>
      <c r="C71" s="15" t="s">
        <v>58</v>
      </c>
      <c r="D71" s="16" t="s">
        <v>106</v>
      </c>
      <c r="E71" s="123" t="str">
        <f>B71</f>
        <v>221</v>
      </c>
      <c r="F71" s="124" t="str">
        <f>RIGHT(A71,LEN(A71)-5)</f>
        <v>Δ' ΑΘΗΝΑΣ</v>
      </c>
      <c r="G71" s="140" t="s">
        <v>161</v>
      </c>
      <c r="H71" s="125" t="s">
        <v>6</v>
      </c>
      <c r="I71" s="126" t="s">
        <v>10</v>
      </c>
      <c r="J71" s="127">
        <v>37</v>
      </c>
      <c r="K71" s="128"/>
      <c r="L71" s="129"/>
      <c r="M71" s="147">
        <v>3</v>
      </c>
      <c r="N71" s="475" t="s">
        <v>288</v>
      </c>
      <c r="O71" s="605" t="s">
        <v>380</v>
      </c>
      <c r="P71" s="556">
        <v>2109510587</v>
      </c>
      <c r="Q71" s="732" t="s">
        <v>285</v>
      </c>
      <c r="R71" s="476"/>
      <c r="S71" s="476"/>
      <c r="T71" s="476"/>
      <c r="U71" s="476"/>
      <c r="V71" s="476"/>
      <c r="W71" s="476"/>
      <c r="X71" s="660"/>
    </row>
    <row r="72" spans="1:24" ht="12" customHeight="1" thickTop="1" x14ac:dyDescent="0.2">
      <c r="A72" s="13" t="s">
        <v>45</v>
      </c>
      <c r="B72" s="14" t="str">
        <f t="shared" si="18"/>
        <v>224</v>
      </c>
      <c r="C72" s="15" t="s">
        <v>58</v>
      </c>
      <c r="D72" s="102" t="s">
        <v>59</v>
      </c>
      <c r="E72" s="55" t="str">
        <f t="shared" si="19"/>
        <v>224</v>
      </c>
      <c r="F72" s="56" t="str">
        <f t="shared" si="27"/>
        <v>ΑΝΑΤ. ΑΤΤΙΚΗ</v>
      </c>
      <c r="G72" s="57" t="str">
        <f t="shared" ref="G72:G111" si="35">CONCATENATE(E72,"Α")</f>
        <v>224Α</v>
      </c>
      <c r="H72" s="148" t="s">
        <v>3</v>
      </c>
      <c r="I72" s="149" t="s">
        <v>8</v>
      </c>
      <c r="J72" s="150">
        <v>2</v>
      </c>
      <c r="K72" s="61"/>
      <c r="L72" s="151"/>
      <c r="M72" s="152">
        <v>1</v>
      </c>
      <c r="N72" s="484" t="s">
        <v>264</v>
      </c>
      <c r="O72" s="598" t="s">
        <v>370</v>
      </c>
      <c r="P72" s="558">
        <v>2106048825</v>
      </c>
      <c r="Q72" s="742" t="s">
        <v>265</v>
      </c>
      <c r="R72" s="485"/>
      <c r="S72" s="485"/>
      <c r="T72" s="485"/>
      <c r="U72" s="485"/>
      <c r="V72" s="485"/>
      <c r="W72" s="485"/>
      <c r="X72" s="670"/>
    </row>
    <row r="73" spans="1:24" ht="12" customHeight="1" x14ac:dyDescent="0.2">
      <c r="A73" s="13" t="s">
        <v>45</v>
      </c>
      <c r="B73" s="14" t="str">
        <f t="shared" si="18"/>
        <v>224</v>
      </c>
      <c r="C73" s="15" t="s">
        <v>58</v>
      </c>
      <c r="D73" s="16" t="s">
        <v>59</v>
      </c>
      <c r="E73" s="84" t="str">
        <f t="shared" si="19"/>
        <v>224</v>
      </c>
      <c r="F73" s="28" t="str">
        <f t="shared" si="0"/>
        <v>ΑΝΑΤ. ΑΤΤΙΚΗ</v>
      </c>
      <c r="G73" s="29" t="str">
        <f t="shared" si="35"/>
        <v>224Α</v>
      </c>
      <c r="H73" s="30" t="s">
        <v>3</v>
      </c>
      <c r="I73" s="33" t="s">
        <v>9</v>
      </c>
      <c r="J73" s="65">
        <v>6</v>
      </c>
      <c r="K73" s="66"/>
      <c r="L73" s="105">
        <v>1</v>
      </c>
      <c r="M73" s="106"/>
      <c r="N73" s="463" t="s">
        <v>264</v>
      </c>
      <c r="O73" s="595" t="s">
        <v>370</v>
      </c>
      <c r="P73" s="548">
        <v>2106048825</v>
      </c>
      <c r="Q73" s="734" t="s">
        <v>265</v>
      </c>
      <c r="R73" s="479"/>
      <c r="S73" s="479"/>
      <c r="T73" s="479"/>
      <c r="U73" s="479"/>
      <c r="V73" s="479"/>
      <c r="W73" s="479"/>
      <c r="X73" s="662"/>
    </row>
    <row r="74" spans="1:24" ht="12" customHeight="1" x14ac:dyDescent="0.2">
      <c r="A74" s="13" t="s">
        <v>45</v>
      </c>
      <c r="B74" s="14" t="str">
        <f t="shared" si="18"/>
        <v>224</v>
      </c>
      <c r="C74" s="15" t="s">
        <v>58</v>
      </c>
      <c r="D74" s="16" t="s">
        <v>59</v>
      </c>
      <c r="E74" s="84" t="str">
        <f t="shared" si="19"/>
        <v>224</v>
      </c>
      <c r="F74" s="28" t="str">
        <f t="shared" ref="F74" si="36">RIGHT(A74,LEN(A74)-5)</f>
        <v>ΑΝΑΤ. ΑΤΤΙΚΗ</v>
      </c>
      <c r="G74" s="29" t="str">
        <f t="shared" si="35"/>
        <v>224Α</v>
      </c>
      <c r="H74" s="30" t="s">
        <v>4</v>
      </c>
      <c r="I74" s="33" t="s">
        <v>8</v>
      </c>
      <c r="J74" s="65">
        <v>22</v>
      </c>
      <c r="K74" s="66"/>
      <c r="L74" s="105"/>
      <c r="M74" s="106">
        <v>2</v>
      </c>
      <c r="N74" s="463" t="s">
        <v>264</v>
      </c>
      <c r="O74" s="595" t="s">
        <v>370</v>
      </c>
      <c r="P74" s="548">
        <v>2106048825</v>
      </c>
      <c r="Q74" s="734" t="s">
        <v>265</v>
      </c>
      <c r="R74" s="479"/>
      <c r="S74" s="479"/>
      <c r="T74" s="479"/>
      <c r="U74" s="479"/>
      <c r="V74" s="479"/>
      <c r="W74" s="479"/>
      <c r="X74" s="662"/>
    </row>
    <row r="75" spans="1:24" ht="12" customHeight="1" x14ac:dyDescent="0.2">
      <c r="A75" s="13" t="s">
        <v>45</v>
      </c>
      <c r="B75" s="14" t="str">
        <f t="shared" si="18"/>
        <v>224</v>
      </c>
      <c r="C75" s="15" t="s">
        <v>58</v>
      </c>
      <c r="D75" s="16" t="s">
        <v>59</v>
      </c>
      <c r="E75" s="84" t="str">
        <f t="shared" si="19"/>
        <v>224</v>
      </c>
      <c r="F75" s="28" t="str">
        <f t="shared" si="0"/>
        <v>ΑΝΑΤ. ΑΤΤΙΚΗ</v>
      </c>
      <c r="G75" s="29" t="str">
        <f t="shared" si="35"/>
        <v>224Α</v>
      </c>
      <c r="H75" s="30" t="s">
        <v>4</v>
      </c>
      <c r="I75" s="33" t="s">
        <v>9</v>
      </c>
      <c r="J75" s="65">
        <v>22</v>
      </c>
      <c r="K75" s="66"/>
      <c r="L75" s="105">
        <v>2</v>
      </c>
      <c r="M75" s="106"/>
      <c r="N75" s="463" t="s">
        <v>264</v>
      </c>
      <c r="O75" s="595" t="s">
        <v>370</v>
      </c>
      <c r="P75" s="548">
        <v>2106048825</v>
      </c>
      <c r="Q75" s="734" t="s">
        <v>265</v>
      </c>
      <c r="R75" s="479"/>
      <c r="S75" s="479"/>
      <c r="T75" s="479"/>
      <c r="U75" s="479"/>
      <c r="V75" s="479"/>
      <c r="W75" s="479"/>
      <c r="X75" s="662"/>
    </row>
    <row r="76" spans="1:24" ht="12" customHeight="1" x14ac:dyDescent="0.2">
      <c r="A76" s="13" t="s">
        <v>45</v>
      </c>
      <c r="B76" s="14" t="str">
        <f t="shared" si="18"/>
        <v>224</v>
      </c>
      <c r="C76" s="15" t="s">
        <v>58</v>
      </c>
      <c r="D76" s="40" t="s">
        <v>59</v>
      </c>
      <c r="E76" s="84" t="str">
        <f t="shared" si="19"/>
        <v>224</v>
      </c>
      <c r="F76" s="28" t="str">
        <f t="shared" ref="F76" si="37">RIGHT(A76,LEN(A76)-5)</f>
        <v>ΑΝΑΤ. ΑΤΤΙΚΗ</v>
      </c>
      <c r="G76" s="29" t="str">
        <f t="shared" si="35"/>
        <v>224Α</v>
      </c>
      <c r="H76" s="30" t="s">
        <v>5</v>
      </c>
      <c r="I76" s="33" t="s">
        <v>8</v>
      </c>
      <c r="J76" s="65">
        <v>25</v>
      </c>
      <c r="K76" s="66">
        <f>SUM(J72:J81)</f>
        <v>179</v>
      </c>
      <c r="L76" s="105"/>
      <c r="M76" s="106">
        <v>2</v>
      </c>
      <c r="N76" s="107" t="s">
        <v>264</v>
      </c>
      <c r="O76" s="596" t="s">
        <v>370</v>
      </c>
      <c r="P76" s="555">
        <v>2106048825</v>
      </c>
      <c r="Q76" s="735" t="s">
        <v>265</v>
      </c>
      <c r="R76" s="443"/>
      <c r="S76" s="443"/>
      <c r="T76" s="443"/>
      <c r="U76" s="443"/>
      <c r="V76" s="443"/>
      <c r="W76" s="443"/>
      <c r="X76" s="663"/>
    </row>
    <row r="77" spans="1:24" ht="12" customHeight="1" x14ac:dyDescent="0.2">
      <c r="A77" s="13" t="s">
        <v>45</v>
      </c>
      <c r="B77" s="14" t="str">
        <f t="shared" si="18"/>
        <v>224</v>
      </c>
      <c r="C77" s="15" t="s">
        <v>58</v>
      </c>
      <c r="D77" s="16" t="s">
        <v>59</v>
      </c>
      <c r="E77" s="84" t="str">
        <f t="shared" si="19"/>
        <v>224</v>
      </c>
      <c r="F77" s="28" t="str">
        <f t="shared" si="0"/>
        <v>ΑΝΑΤ. ΑΤΤΙΚΗ</v>
      </c>
      <c r="G77" s="29" t="str">
        <f t="shared" si="35"/>
        <v>224Α</v>
      </c>
      <c r="H77" s="30" t="s">
        <v>5</v>
      </c>
      <c r="I77" s="33" t="s">
        <v>9</v>
      </c>
      <c r="J77" s="65">
        <v>18</v>
      </c>
      <c r="K77" s="66"/>
      <c r="L77" s="105">
        <v>2</v>
      </c>
      <c r="M77" s="106"/>
      <c r="N77" s="463" t="s">
        <v>264</v>
      </c>
      <c r="O77" s="595" t="s">
        <v>370</v>
      </c>
      <c r="P77" s="548">
        <v>2106048825</v>
      </c>
      <c r="Q77" s="734" t="s">
        <v>265</v>
      </c>
      <c r="R77" s="479"/>
      <c r="S77" s="479"/>
      <c r="T77" s="479"/>
      <c r="U77" s="479"/>
      <c r="V77" s="479"/>
      <c r="W77" s="479"/>
      <c r="X77" s="662"/>
    </row>
    <row r="78" spans="1:24" ht="12" customHeight="1" x14ac:dyDescent="0.2">
      <c r="A78" s="13" t="s">
        <v>45</v>
      </c>
      <c r="B78" s="14" t="str">
        <f t="shared" si="18"/>
        <v>224</v>
      </c>
      <c r="C78" s="15" t="s">
        <v>58</v>
      </c>
      <c r="D78" s="16" t="s">
        <v>59</v>
      </c>
      <c r="E78" s="84" t="str">
        <f t="shared" si="19"/>
        <v>224</v>
      </c>
      <c r="F78" s="28" t="str">
        <f t="shared" ref="F78" si="38">RIGHT(A78,LEN(A78)-5)</f>
        <v>ΑΝΑΤ. ΑΤΤΙΚΗ</v>
      </c>
      <c r="G78" s="29" t="str">
        <f t="shared" si="35"/>
        <v>224Α</v>
      </c>
      <c r="H78" s="30" t="s">
        <v>7</v>
      </c>
      <c r="I78" s="33" t="s">
        <v>8</v>
      </c>
      <c r="J78" s="65">
        <v>13</v>
      </c>
      <c r="K78" s="66"/>
      <c r="L78" s="105"/>
      <c r="M78" s="106">
        <v>1</v>
      </c>
      <c r="N78" s="463" t="s">
        <v>264</v>
      </c>
      <c r="O78" s="595" t="s">
        <v>370</v>
      </c>
      <c r="P78" s="548">
        <v>2106048825</v>
      </c>
      <c r="Q78" s="734" t="s">
        <v>265</v>
      </c>
      <c r="R78" s="479"/>
      <c r="S78" s="479"/>
      <c r="T78" s="479"/>
      <c r="U78" s="479"/>
      <c r="V78" s="479"/>
      <c r="W78" s="479"/>
      <c r="X78" s="662"/>
    </row>
    <row r="79" spans="1:24" ht="12" customHeight="1" x14ac:dyDescent="0.2">
      <c r="A79" s="13" t="s">
        <v>45</v>
      </c>
      <c r="B79" s="14" t="str">
        <f t="shared" si="18"/>
        <v>224</v>
      </c>
      <c r="C79" s="15" t="s">
        <v>58</v>
      </c>
      <c r="D79" s="16" t="s">
        <v>59</v>
      </c>
      <c r="E79" s="84" t="str">
        <f t="shared" si="19"/>
        <v>224</v>
      </c>
      <c r="F79" s="28" t="str">
        <f t="shared" si="0"/>
        <v>ΑΝΑΤ. ΑΤΤΙΚΗ</v>
      </c>
      <c r="G79" s="29" t="str">
        <f t="shared" si="35"/>
        <v>224Α</v>
      </c>
      <c r="H79" s="30" t="s">
        <v>7</v>
      </c>
      <c r="I79" s="33" t="s">
        <v>9</v>
      </c>
      <c r="J79" s="65">
        <v>41</v>
      </c>
      <c r="K79" s="66"/>
      <c r="L79" s="105">
        <v>3</v>
      </c>
      <c r="M79" s="106"/>
      <c r="N79" s="463" t="s">
        <v>264</v>
      </c>
      <c r="O79" s="595" t="s">
        <v>370</v>
      </c>
      <c r="P79" s="548">
        <v>2106048825</v>
      </c>
      <c r="Q79" s="734" t="s">
        <v>265</v>
      </c>
      <c r="R79" s="479"/>
      <c r="S79" s="479"/>
      <c r="T79" s="479"/>
      <c r="U79" s="479"/>
      <c r="V79" s="479"/>
      <c r="W79" s="479"/>
      <c r="X79" s="662"/>
    </row>
    <row r="80" spans="1:24" ht="12" customHeight="1" x14ac:dyDescent="0.2">
      <c r="A80" s="13" t="s">
        <v>45</v>
      </c>
      <c r="B80" s="14" t="str">
        <f t="shared" si="18"/>
        <v>224</v>
      </c>
      <c r="C80" s="15" t="s">
        <v>58</v>
      </c>
      <c r="D80" s="16" t="s">
        <v>59</v>
      </c>
      <c r="E80" s="84" t="str">
        <f t="shared" si="19"/>
        <v>224</v>
      </c>
      <c r="F80" s="47" t="str">
        <f t="shared" ref="F80" si="39">RIGHT(A80,LEN(A80)-5)</f>
        <v>ΑΝΑΤ. ΑΤΤΙΚΗ</v>
      </c>
      <c r="G80" s="29" t="str">
        <f t="shared" si="35"/>
        <v>224Α</v>
      </c>
      <c r="H80" s="49" t="s">
        <v>6</v>
      </c>
      <c r="I80" s="50" t="s">
        <v>8</v>
      </c>
      <c r="J80" s="85">
        <v>9</v>
      </c>
      <c r="K80" s="82"/>
      <c r="L80" s="136"/>
      <c r="M80" s="137">
        <v>1</v>
      </c>
      <c r="N80" s="464" t="s">
        <v>264</v>
      </c>
      <c r="O80" s="595" t="s">
        <v>370</v>
      </c>
      <c r="P80" s="550">
        <v>2106048825</v>
      </c>
      <c r="Q80" s="736" t="s">
        <v>265</v>
      </c>
      <c r="R80" s="480"/>
      <c r="S80" s="480"/>
      <c r="T80" s="480"/>
      <c r="U80" s="480"/>
      <c r="V80" s="480"/>
      <c r="W80" s="480"/>
      <c r="X80" s="664"/>
    </row>
    <row r="81" spans="1:24" ht="12" customHeight="1" thickBot="1" x14ac:dyDescent="0.25">
      <c r="A81" s="13" t="s">
        <v>45</v>
      </c>
      <c r="B81" s="14" t="str">
        <f t="shared" ref="B81:B145" si="40">LEFT(A81,3)</f>
        <v>224</v>
      </c>
      <c r="C81" s="15" t="s">
        <v>58</v>
      </c>
      <c r="D81" s="16" t="s">
        <v>59</v>
      </c>
      <c r="E81" s="84" t="str">
        <f t="shared" si="19"/>
        <v>224</v>
      </c>
      <c r="F81" s="47" t="str">
        <f t="shared" si="0"/>
        <v>ΑΝΑΤ. ΑΤΤΙΚΗ</v>
      </c>
      <c r="G81" s="48" t="str">
        <f t="shared" si="35"/>
        <v>224Α</v>
      </c>
      <c r="H81" s="125" t="s">
        <v>6</v>
      </c>
      <c r="I81" s="126" t="s">
        <v>9</v>
      </c>
      <c r="J81" s="127">
        <v>21</v>
      </c>
      <c r="K81" s="128"/>
      <c r="L81" s="129">
        <v>1</v>
      </c>
      <c r="M81" s="130"/>
      <c r="N81" s="475" t="s">
        <v>264</v>
      </c>
      <c r="O81" s="597" t="s">
        <v>370</v>
      </c>
      <c r="P81" s="556">
        <v>2106048825</v>
      </c>
      <c r="Q81" s="738" t="s">
        <v>265</v>
      </c>
      <c r="R81" s="482"/>
      <c r="S81" s="482"/>
      <c r="T81" s="482"/>
      <c r="U81" s="482"/>
      <c r="V81" s="482"/>
      <c r="W81" s="482"/>
      <c r="X81" s="666"/>
    </row>
    <row r="82" spans="1:24" ht="12" customHeight="1" thickTop="1" x14ac:dyDescent="0.2">
      <c r="A82" s="13" t="s">
        <v>46</v>
      </c>
      <c r="B82" s="14" t="str">
        <f t="shared" si="40"/>
        <v>227</v>
      </c>
      <c r="C82" s="15" t="s">
        <v>58</v>
      </c>
      <c r="D82" s="102" t="s">
        <v>60</v>
      </c>
      <c r="E82" s="55" t="str">
        <f t="shared" si="19"/>
        <v>227</v>
      </c>
      <c r="F82" s="56" t="str">
        <f t="shared" ref="F82" si="41">RIGHT(A82,LEN(A82)-5)</f>
        <v>ΔΥΤ. ΑΤΤΙΚΗ</v>
      </c>
      <c r="G82" s="57" t="str">
        <f t="shared" si="35"/>
        <v>227Α</v>
      </c>
      <c r="H82" s="20" t="s">
        <v>3</v>
      </c>
      <c r="I82" s="21" t="s">
        <v>8</v>
      </c>
      <c r="J82" s="22">
        <v>1</v>
      </c>
      <c r="K82" s="23"/>
      <c r="L82" s="24"/>
      <c r="M82" s="32">
        <v>1</v>
      </c>
      <c r="N82" s="453" t="s">
        <v>219</v>
      </c>
      <c r="O82" s="598" t="s">
        <v>220</v>
      </c>
      <c r="P82" s="547">
        <v>2105557540</v>
      </c>
      <c r="Q82" s="718" t="s">
        <v>218</v>
      </c>
      <c r="R82" s="455"/>
      <c r="S82" s="455"/>
      <c r="T82" s="455"/>
      <c r="U82" s="455"/>
      <c r="V82" s="455"/>
      <c r="W82" s="455"/>
      <c r="X82" s="646"/>
    </row>
    <row r="83" spans="1:24" ht="12" customHeight="1" x14ac:dyDescent="0.2">
      <c r="A83" s="13" t="s">
        <v>46</v>
      </c>
      <c r="B83" s="14" t="str">
        <f t="shared" si="40"/>
        <v>227</v>
      </c>
      <c r="C83" s="15" t="s">
        <v>58</v>
      </c>
      <c r="D83" s="16" t="s">
        <v>60</v>
      </c>
      <c r="E83" s="84" t="str">
        <f t="shared" si="19"/>
        <v>227</v>
      </c>
      <c r="F83" s="18" t="str">
        <f t="shared" si="0"/>
        <v>ΔΥΤ. ΑΤΤΙΚΗ</v>
      </c>
      <c r="G83" s="29" t="str">
        <f t="shared" si="35"/>
        <v>227Α</v>
      </c>
      <c r="H83" s="20" t="s">
        <v>3</v>
      </c>
      <c r="I83" s="21" t="s">
        <v>9</v>
      </c>
      <c r="J83" s="22">
        <v>2</v>
      </c>
      <c r="K83" s="31"/>
      <c r="L83" s="24">
        <v>1</v>
      </c>
      <c r="M83" s="32"/>
      <c r="N83" s="453" t="s">
        <v>219</v>
      </c>
      <c r="O83" s="595" t="s">
        <v>220</v>
      </c>
      <c r="P83" s="547">
        <v>2105557540</v>
      </c>
      <c r="Q83" s="718" t="s">
        <v>218</v>
      </c>
      <c r="R83" s="455"/>
      <c r="S83" s="455"/>
      <c r="T83" s="455"/>
      <c r="U83" s="455"/>
      <c r="V83" s="455"/>
      <c r="W83" s="455"/>
      <c r="X83" s="646"/>
    </row>
    <row r="84" spans="1:24" ht="12" customHeight="1" x14ac:dyDescent="0.2">
      <c r="A84" s="13" t="s">
        <v>46</v>
      </c>
      <c r="B84" s="14" t="str">
        <f t="shared" si="40"/>
        <v>227</v>
      </c>
      <c r="C84" s="15" t="s">
        <v>58</v>
      </c>
      <c r="D84" s="16" t="s">
        <v>60</v>
      </c>
      <c r="E84" s="84" t="str">
        <f t="shared" si="19"/>
        <v>227</v>
      </c>
      <c r="F84" s="28" t="str">
        <f t="shared" ref="F84" si="42">RIGHT(A84,LEN(A84)-5)</f>
        <v>ΔΥΤ. ΑΤΤΙΚΗ</v>
      </c>
      <c r="G84" s="29" t="str">
        <f t="shared" si="35"/>
        <v>227Α</v>
      </c>
      <c r="H84" s="30" t="s">
        <v>4</v>
      </c>
      <c r="I84" s="33" t="s">
        <v>8</v>
      </c>
      <c r="J84" s="34">
        <v>11</v>
      </c>
      <c r="K84" s="31"/>
      <c r="L84" s="35"/>
      <c r="M84" s="37">
        <v>1</v>
      </c>
      <c r="N84" s="456" t="s">
        <v>219</v>
      </c>
      <c r="O84" s="595" t="s">
        <v>220</v>
      </c>
      <c r="P84" s="548">
        <v>2105557540</v>
      </c>
      <c r="Q84" s="719" t="s">
        <v>218</v>
      </c>
      <c r="R84" s="457"/>
      <c r="S84" s="457"/>
      <c r="T84" s="457"/>
      <c r="U84" s="457"/>
      <c r="V84" s="457"/>
      <c r="W84" s="457"/>
      <c r="X84" s="647"/>
    </row>
    <row r="85" spans="1:24" ht="12" customHeight="1" x14ac:dyDescent="0.2">
      <c r="A85" s="13" t="s">
        <v>46</v>
      </c>
      <c r="B85" s="14" t="str">
        <f t="shared" si="40"/>
        <v>227</v>
      </c>
      <c r="C85" s="15" t="s">
        <v>58</v>
      </c>
      <c r="D85" s="16" t="s">
        <v>60</v>
      </c>
      <c r="E85" s="84" t="str">
        <f t="shared" si="19"/>
        <v>227</v>
      </c>
      <c r="F85" s="28" t="str">
        <f t="shared" si="0"/>
        <v>ΔΥΤ. ΑΤΤΙΚΗ</v>
      </c>
      <c r="G85" s="29" t="str">
        <f t="shared" si="35"/>
        <v>227Α</v>
      </c>
      <c r="H85" s="30" t="s">
        <v>4</v>
      </c>
      <c r="I85" s="33" t="s">
        <v>9</v>
      </c>
      <c r="J85" s="34">
        <v>24</v>
      </c>
      <c r="K85" s="31"/>
      <c r="L85" s="35">
        <v>2</v>
      </c>
      <c r="M85" s="37"/>
      <c r="N85" s="456" t="s">
        <v>219</v>
      </c>
      <c r="O85" s="595" t="s">
        <v>220</v>
      </c>
      <c r="P85" s="548">
        <v>2105557540</v>
      </c>
      <c r="Q85" s="719" t="s">
        <v>218</v>
      </c>
      <c r="R85" s="457"/>
      <c r="S85" s="457"/>
      <c r="T85" s="457"/>
      <c r="U85" s="457"/>
      <c r="V85" s="457"/>
      <c r="W85" s="457"/>
      <c r="X85" s="647"/>
    </row>
    <row r="86" spans="1:24" ht="12" customHeight="1" x14ac:dyDescent="0.2">
      <c r="A86" s="13" t="s">
        <v>46</v>
      </c>
      <c r="B86" s="14" t="str">
        <f t="shared" si="40"/>
        <v>227</v>
      </c>
      <c r="C86" s="15" t="s">
        <v>58</v>
      </c>
      <c r="D86" s="40" t="s">
        <v>60</v>
      </c>
      <c r="E86" s="84" t="str">
        <f t="shared" si="19"/>
        <v>227</v>
      </c>
      <c r="F86" s="28" t="str">
        <f t="shared" ref="F86" si="43">RIGHT(A86,LEN(A86)-5)</f>
        <v>ΔΥΤ. ΑΤΤΙΚΗ</v>
      </c>
      <c r="G86" s="29" t="str">
        <f t="shared" si="35"/>
        <v>227Α</v>
      </c>
      <c r="H86" s="30" t="s">
        <v>5</v>
      </c>
      <c r="I86" s="33" t="s">
        <v>8</v>
      </c>
      <c r="J86" s="34">
        <v>2</v>
      </c>
      <c r="K86" s="31">
        <f>SUM(J82:J91)</f>
        <v>112</v>
      </c>
      <c r="L86" s="35"/>
      <c r="M86" s="37">
        <v>1</v>
      </c>
      <c r="N86" s="435" t="s">
        <v>219</v>
      </c>
      <c r="O86" s="596" t="s">
        <v>220</v>
      </c>
      <c r="P86" s="555">
        <v>2105557540</v>
      </c>
      <c r="Q86" s="720" t="s">
        <v>218</v>
      </c>
      <c r="R86" s="440"/>
      <c r="S86" s="440"/>
      <c r="T86" s="440"/>
      <c r="U86" s="440"/>
      <c r="V86" s="440"/>
      <c r="W86" s="440"/>
      <c r="X86" s="648"/>
    </row>
    <row r="87" spans="1:24" ht="12" customHeight="1" x14ac:dyDescent="0.2">
      <c r="A87" s="13" t="s">
        <v>46</v>
      </c>
      <c r="B87" s="14" t="str">
        <f t="shared" si="40"/>
        <v>227</v>
      </c>
      <c r="C87" s="15" t="s">
        <v>58</v>
      </c>
      <c r="D87" s="16" t="s">
        <v>60</v>
      </c>
      <c r="E87" s="84" t="str">
        <f t="shared" si="19"/>
        <v>227</v>
      </c>
      <c r="F87" s="28" t="str">
        <f t="shared" si="0"/>
        <v>ΔΥΤ. ΑΤΤΙΚΗ</v>
      </c>
      <c r="G87" s="29" t="str">
        <f t="shared" si="35"/>
        <v>227Α</v>
      </c>
      <c r="H87" s="30" t="s">
        <v>5</v>
      </c>
      <c r="I87" s="33" t="s">
        <v>9</v>
      </c>
      <c r="J87" s="34">
        <v>5</v>
      </c>
      <c r="K87" s="31"/>
      <c r="L87" s="35">
        <v>1</v>
      </c>
      <c r="M87" s="37"/>
      <c r="N87" s="456" t="s">
        <v>219</v>
      </c>
      <c r="O87" s="595" t="s">
        <v>220</v>
      </c>
      <c r="P87" s="548">
        <v>2105557540</v>
      </c>
      <c r="Q87" s="719" t="s">
        <v>218</v>
      </c>
      <c r="R87" s="457"/>
      <c r="S87" s="457"/>
      <c r="T87" s="457"/>
      <c r="U87" s="457"/>
      <c r="V87" s="457"/>
      <c r="W87" s="457"/>
      <c r="X87" s="647"/>
    </row>
    <row r="88" spans="1:24" ht="12" customHeight="1" x14ac:dyDescent="0.2">
      <c r="A88" s="13" t="s">
        <v>46</v>
      </c>
      <c r="B88" s="14" t="str">
        <f t="shared" si="40"/>
        <v>227</v>
      </c>
      <c r="C88" s="15" t="s">
        <v>58</v>
      </c>
      <c r="D88" s="16" t="s">
        <v>60</v>
      </c>
      <c r="E88" s="84" t="str">
        <f t="shared" si="19"/>
        <v>227</v>
      </c>
      <c r="F88" s="28" t="str">
        <f t="shared" ref="F88" si="44">RIGHT(A88,LEN(A88)-5)</f>
        <v>ΔΥΤ. ΑΤΤΙΚΗ</v>
      </c>
      <c r="G88" s="29" t="str">
        <f t="shared" si="35"/>
        <v>227Α</v>
      </c>
      <c r="H88" s="30" t="s">
        <v>7</v>
      </c>
      <c r="I88" s="33" t="s">
        <v>8</v>
      </c>
      <c r="J88" s="34">
        <v>7</v>
      </c>
      <c r="K88" s="31"/>
      <c r="L88" s="35"/>
      <c r="M88" s="37">
        <v>1</v>
      </c>
      <c r="N88" s="456" t="s">
        <v>219</v>
      </c>
      <c r="O88" s="595" t="s">
        <v>220</v>
      </c>
      <c r="P88" s="548">
        <v>2105557540</v>
      </c>
      <c r="Q88" s="719" t="s">
        <v>218</v>
      </c>
      <c r="R88" s="457"/>
      <c r="S88" s="457"/>
      <c r="T88" s="457"/>
      <c r="U88" s="457"/>
      <c r="V88" s="457"/>
      <c r="W88" s="457"/>
      <c r="X88" s="647"/>
    </row>
    <row r="89" spans="1:24" ht="12" customHeight="1" x14ac:dyDescent="0.2">
      <c r="A89" s="13" t="s">
        <v>46</v>
      </c>
      <c r="B89" s="14" t="str">
        <f t="shared" si="40"/>
        <v>227</v>
      </c>
      <c r="C89" s="15" t="s">
        <v>58</v>
      </c>
      <c r="D89" s="16" t="s">
        <v>60</v>
      </c>
      <c r="E89" s="84" t="str">
        <f t="shared" si="19"/>
        <v>227</v>
      </c>
      <c r="F89" s="28" t="str">
        <f t="shared" si="0"/>
        <v>ΔΥΤ. ΑΤΤΙΚΗ</v>
      </c>
      <c r="G89" s="29" t="str">
        <f t="shared" si="35"/>
        <v>227Α</v>
      </c>
      <c r="H89" s="30" t="s">
        <v>7</v>
      </c>
      <c r="I89" s="33" t="s">
        <v>9</v>
      </c>
      <c r="J89" s="34">
        <v>31</v>
      </c>
      <c r="K89" s="31"/>
      <c r="L89" s="35">
        <v>2</v>
      </c>
      <c r="M89" s="37"/>
      <c r="N89" s="456" t="s">
        <v>219</v>
      </c>
      <c r="O89" s="595" t="s">
        <v>220</v>
      </c>
      <c r="P89" s="548">
        <v>2105557540</v>
      </c>
      <c r="Q89" s="719" t="s">
        <v>218</v>
      </c>
      <c r="R89" s="457"/>
      <c r="S89" s="457"/>
      <c r="T89" s="457"/>
      <c r="U89" s="457"/>
      <c r="V89" s="457"/>
      <c r="W89" s="457"/>
      <c r="X89" s="647"/>
    </row>
    <row r="90" spans="1:24" ht="12" customHeight="1" x14ac:dyDescent="0.2">
      <c r="A90" s="13" t="s">
        <v>46</v>
      </c>
      <c r="B90" s="14" t="str">
        <f t="shared" si="40"/>
        <v>227</v>
      </c>
      <c r="C90" s="15" t="s">
        <v>58</v>
      </c>
      <c r="D90" s="16" t="s">
        <v>60</v>
      </c>
      <c r="E90" s="84" t="str">
        <f t="shared" si="19"/>
        <v>227</v>
      </c>
      <c r="F90" s="47" t="str">
        <f t="shared" ref="F90" si="45">RIGHT(A90,LEN(A90)-5)</f>
        <v>ΔΥΤ. ΑΤΤΙΚΗ</v>
      </c>
      <c r="G90" s="29" t="str">
        <f t="shared" si="35"/>
        <v>227Α</v>
      </c>
      <c r="H90" s="49" t="s">
        <v>6</v>
      </c>
      <c r="I90" s="50" t="s">
        <v>8</v>
      </c>
      <c r="J90" s="51">
        <v>4</v>
      </c>
      <c r="K90" s="42"/>
      <c r="L90" s="53"/>
      <c r="M90" s="153">
        <v>1</v>
      </c>
      <c r="N90" s="458" t="s">
        <v>219</v>
      </c>
      <c r="O90" s="595" t="s">
        <v>220</v>
      </c>
      <c r="P90" s="550">
        <v>2105557540</v>
      </c>
      <c r="Q90" s="721" t="s">
        <v>218</v>
      </c>
      <c r="R90" s="459"/>
      <c r="S90" s="459"/>
      <c r="T90" s="459"/>
      <c r="U90" s="459"/>
      <c r="V90" s="459"/>
      <c r="W90" s="459"/>
      <c r="X90" s="649"/>
    </row>
    <row r="91" spans="1:24" ht="12" customHeight="1" thickBot="1" x14ac:dyDescent="0.25">
      <c r="A91" s="13" t="s">
        <v>46</v>
      </c>
      <c r="B91" s="14" t="str">
        <f t="shared" si="40"/>
        <v>227</v>
      </c>
      <c r="C91" s="15" t="s">
        <v>58</v>
      </c>
      <c r="D91" s="16" t="s">
        <v>60</v>
      </c>
      <c r="E91" s="84" t="str">
        <f t="shared" si="19"/>
        <v>227</v>
      </c>
      <c r="F91" s="47" t="str">
        <f t="shared" si="0"/>
        <v>ΔΥΤ. ΑΤΤΙΚΗ</v>
      </c>
      <c r="G91" s="48" t="str">
        <f t="shared" si="35"/>
        <v>227Α</v>
      </c>
      <c r="H91" s="49" t="s">
        <v>6</v>
      </c>
      <c r="I91" s="50" t="s">
        <v>9</v>
      </c>
      <c r="J91" s="51">
        <v>25</v>
      </c>
      <c r="K91" s="52"/>
      <c r="L91" s="53">
        <v>2</v>
      </c>
      <c r="M91" s="153"/>
      <c r="N91" s="458" t="s">
        <v>219</v>
      </c>
      <c r="O91" s="597" t="s">
        <v>220</v>
      </c>
      <c r="P91" s="550">
        <v>2105557540</v>
      </c>
      <c r="Q91" s="721" t="s">
        <v>218</v>
      </c>
      <c r="R91" s="459"/>
      <c r="S91" s="459"/>
      <c r="T91" s="459"/>
      <c r="U91" s="459"/>
      <c r="V91" s="459"/>
      <c r="W91" s="459"/>
      <c r="X91" s="649"/>
    </row>
    <row r="92" spans="1:24" ht="12" customHeight="1" thickTop="1" x14ac:dyDescent="0.2">
      <c r="A92" s="13" t="s">
        <v>15</v>
      </c>
      <c r="B92" s="14" t="str">
        <f>LEFT(A92,3)</f>
        <v>230</v>
      </c>
      <c r="C92" s="15" t="s">
        <v>58</v>
      </c>
      <c r="D92" s="102" t="s">
        <v>61</v>
      </c>
      <c r="E92" s="55" t="str">
        <f>B92</f>
        <v>230</v>
      </c>
      <c r="F92" s="56" t="str">
        <f t="shared" ref="F92" si="46">RIGHT(A92,LEN(A92)-5)</f>
        <v>ΠΕΙΡΑΙΑΣ</v>
      </c>
      <c r="G92" s="57" t="s">
        <v>162</v>
      </c>
      <c r="H92" s="58" t="s">
        <v>4</v>
      </c>
      <c r="I92" s="59" t="s">
        <v>8</v>
      </c>
      <c r="J92" s="154">
        <v>20</v>
      </c>
      <c r="K92" s="155"/>
      <c r="L92" s="156"/>
      <c r="M92" s="157">
        <v>2</v>
      </c>
      <c r="N92" s="486" t="s">
        <v>191</v>
      </c>
      <c r="O92" s="598" t="s">
        <v>332</v>
      </c>
      <c r="P92" s="559">
        <v>2104111992</v>
      </c>
      <c r="Q92" s="743" t="s">
        <v>181</v>
      </c>
      <c r="R92" s="487"/>
      <c r="S92" s="487"/>
      <c r="T92" s="487"/>
      <c r="U92" s="487"/>
      <c r="V92" s="487"/>
      <c r="W92" s="487"/>
      <c r="X92" s="671"/>
    </row>
    <row r="93" spans="1:24" ht="12" customHeight="1" x14ac:dyDescent="0.2">
      <c r="A93" s="13" t="s">
        <v>15</v>
      </c>
      <c r="B93" s="14" t="str">
        <f>LEFT(A93,3)</f>
        <v>230</v>
      </c>
      <c r="C93" s="15" t="s">
        <v>58</v>
      </c>
      <c r="D93" s="16" t="s">
        <v>61</v>
      </c>
      <c r="E93" s="64" t="str">
        <f>B93</f>
        <v>230</v>
      </c>
      <c r="F93" s="28" t="str">
        <f>RIGHT(A93,LEN(A93)-5)</f>
        <v>ΠΕΙΡΑΙΑΣ</v>
      </c>
      <c r="G93" s="29" t="s">
        <v>162</v>
      </c>
      <c r="H93" s="30" t="s">
        <v>4</v>
      </c>
      <c r="I93" s="33" t="s">
        <v>9</v>
      </c>
      <c r="J93" s="158">
        <v>30</v>
      </c>
      <c r="K93" s="159"/>
      <c r="L93" s="793">
        <v>3</v>
      </c>
      <c r="M93" s="161"/>
      <c r="N93" s="488" t="s">
        <v>191</v>
      </c>
      <c r="O93" s="601" t="s">
        <v>332</v>
      </c>
      <c r="P93" s="560">
        <v>2104111992</v>
      </c>
      <c r="Q93" s="744" t="s">
        <v>181</v>
      </c>
      <c r="R93" s="489"/>
      <c r="S93" s="489"/>
      <c r="T93" s="489"/>
      <c r="U93" s="489"/>
      <c r="V93" s="489"/>
      <c r="W93" s="489"/>
      <c r="X93" s="672"/>
    </row>
    <row r="94" spans="1:24" ht="12" customHeight="1" x14ac:dyDescent="0.2">
      <c r="A94" s="13" t="s">
        <v>15</v>
      </c>
      <c r="B94" s="14" t="str">
        <f>LEFT(A94,3)</f>
        <v>230</v>
      </c>
      <c r="C94" s="15" t="s">
        <v>58</v>
      </c>
      <c r="D94" s="16" t="s">
        <v>61</v>
      </c>
      <c r="E94" s="64" t="str">
        <f>B94</f>
        <v>230</v>
      </c>
      <c r="F94" s="28" t="str">
        <f>RIGHT(A94,LEN(A94)-5)</f>
        <v>ΠΕΙΡΑΙΑΣ</v>
      </c>
      <c r="G94" s="29" t="s">
        <v>162</v>
      </c>
      <c r="H94" s="30" t="s">
        <v>4</v>
      </c>
      <c r="I94" s="33" t="s">
        <v>10</v>
      </c>
      <c r="J94" s="158">
        <v>32</v>
      </c>
      <c r="K94" s="159"/>
      <c r="L94" s="160"/>
      <c r="M94" s="161">
        <v>2</v>
      </c>
      <c r="N94" s="488" t="s">
        <v>191</v>
      </c>
      <c r="O94" s="601" t="s">
        <v>332</v>
      </c>
      <c r="P94" s="560">
        <v>2104111992</v>
      </c>
      <c r="Q94" s="744" t="s">
        <v>181</v>
      </c>
      <c r="R94" s="489"/>
      <c r="S94" s="489"/>
      <c r="T94" s="489"/>
      <c r="U94" s="489"/>
      <c r="V94" s="489"/>
      <c r="W94" s="489"/>
      <c r="X94" s="672"/>
    </row>
    <row r="95" spans="1:24" ht="12" customHeight="1" x14ac:dyDescent="0.2">
      <c r="A95" s="13" t="s">
        <v>15</v>
      </c>
      <c r="B95" s="14" t="str">
        <f t="shared" si="40"/>
        <v>230</v>
      </c>
      <c r="C95" s="15" t="s">
        <v>58</v>
      </c>
      <c r="D95" s="16" t="s">
        <v>61</v>
      </c>
      <c r="E95" s="64" t="str">
        <f t="shared" ref="E95:E160" si="47">B95</f>
        <v>230</v>
      </c>
      <c r="F95" s="28" t="str">
        <f t="shared" ref="F95" si="48">RIGHT(A95,LEN(A95)-5)</f>
        <v>ΠΕΙΡΑΙΑΣ</v>
      </c>
      <c r="G95" s="29" t="s">
        <v>162</v>
      </c>
      <c r="H95" s="30" t="s">
        <v>5</v>
      </c>
      <c r="I95" s="33" t="s">
        <v>8</v>
      </c>
      <c r="J95" s="158">
        <v>36</v>
      </c>
      <c r="K95" s="159"/>
      <c r="L95" s="160"/>
      <c r="M95" s="161">
        <v>3</v>
      </c>
      <c r="N95" s="488" t="s">
        <v>191</v>
      </c>
      <c r="O95" s="601" t="s">
        <v>332</v>
      </c>
      <c r="P95" s="560">
        <v>2104111992</v>
      </c>
      <c r="Q95" s="744" t="s">
        <v>181</v>
      </c>
      <c r="R95" s="489"/>
      <c r="S95" s="489"/>
      <c r="T95" s="489"/>
      <c r="U95" s="489"/>
      <c r="V95" s="489"/>
      <c r="W95" s="489"/>
      <c r="X95" s="672"/>
    </row>
    <row r="96" spans="1:24" ht="12" customHeight="1" x14ac:dyDescent="0.2">
      <c r="A96" s="13" t="s">
        <v>15</v>
      </c>
      <c r="B96" s="14" t="str">
        <f t="shared" si="40"/>
        <v>230</v>
      </c>
      <c r="C96" s="15" t="s">
        <v>58</v>
      </c>
      <c r="D96" s="16" t="s">
        <v>61</v>
      </c>
      <c r="E96" s="64" t="str">
        <f t="shared" si="47"/>
        <v>230</v>
      </c>
      <c r="F96" s="28" t="str">
        <f t="shared" si="0"/>
        <v>ΠΕΙΡΑΙΑΣ</v>
      </c>
      <c r="G96" s="29" t="s">
        <v>162</v>
      </c>
      <c r="H96" s="30" t="s">
        <v>5</v>
      </c>
      <c r="I96" s="33" t="s">
        <v>9</v>
      </c>
      <c r="J96" s="158">
        <v>47</v>
      </c>
      <c r="K96" s="159">
        <f>SUM(J92:J100)</f>
        <v>258</v>
      </c>
      <c r="L96" s="160">
        <v>4</v>
      </c>
      <c r="M96" s="161"/>
      <c r="N96" s="439" t="s">
        <v>191</v>
      </c>
      <c r="O96" s="599" t="s">
        <v>332</v>
      </c>
      <c r="P96" s="561">
        <v>2104111992</v>
      </c>
      <c r="Q96" s="745" t="s">
        <v>181</v>
      </c>
      <c r="R96" s="444"/>
      <c r="S96" s="444"/>
      <c r="T96" s="444"/>
      <c r="U96" s="444"/>
      <c r="V96" s="444"/>
      <c r="W96" s="444"/>
      <c r="X96" s="673"/>
    </row>
    <row r="97" spans="1:24" ht="12" customHeight="1" x14ac:dyDescent="0.2">
      <c r="A97" s="13" t="s">
        <v>15</v>
      </c>
      <c r="B97" s="14" t="str">
        <f t="shared" si="40"/>
        <v>230</v>
      </c>
      <c r="C97" s="15" t="s">
        <v>58</v>
      </c>
      <c r="D97" s="40" t="s">
        <v>61</v>
      </c>
      <c r="E97" s="64" t="str">
        <f t="shared" si="47"/>
        <v>230</v>
      </c>
      <c r="F97" s="28" t="str">
        <f t="shared" si="0"/>
        <v>ΠΕΙΡΑΙΑΣ</v>
      </c>
      <c r="G97" s="29" t="s">
        <v>162</v>
      </c>
      <c r="H97" s="30" t="s">
        <v>5</v>
      </c>
      <c r="I97" s="33" t="s">
        <v>10</v>
      </c>
      <c r="J97" s="158">
        <v>7</v>
      </c>
      <c r="K97" s="159"/>
      <c r="L97" s="160"/>
      <c r="M97" s="161">
        <v>1</v>
      </c>
      <c r="N97" s="488" t="s">
        <v>191</v>
      </c>
      <c r="O97" s="601" t="s">
        <v>332</v>
      </c>
      <c r="P97" s="560">
        <v>2104111992</v>
      </c>
      <c r="Q97" s="744" t="s">
        <v>181</v>
      </c>
      <c r="R97" s="489"/>
      <c r="S97" s="489"/>
      <c r="T97" s="489"/>
      <c r="U97" s="489"/>
      <c r="V97" s="489"/>
      <c r="W97" s="489"/>
      <c r="X97" s="672"/>
    </row>
    <row r="98" spans="1:24" ht="12" customHeight="1" x14ac:dyDescent="0.2">
      <c r="A98" s="13" t="s">
        <v>15</v>
      </c>
      <c r="B98" s="14" t="str">
        <f t="shared" ref="B98:B100" si="49">LEFT(A98,3)</f>
        <v>230</v>
      </c>
      <c r="C98" s="15" t="s">
        <v>58</v>
      </c>
      <c r="D98" s="16" t="s">
        <v>61</v>
      </c>
      <c r="E98" s="64" t="str">
        <f t="shared" ref="E98:E100" si="50">B98</f>
        <v>230</v>
      </c>
      <c r="F98" s="28" t="str">
        <f>RIGHT(A98,LEN(A98)-5)</f>
        <v>ΠΕΙΡΑΙΑΣ</v>
      </c>
      <c r="G98" s="29" t="s">
        <v>162</v>
      </c>
      <c r="H98" s="30" t="s">
        <v>6</v>
      </c>
      <c r="I98" s="33" t="s">
        <v>8</v>
      </c>
      <c r="J98" s="78">
        <v>13</v>
      </c>
      <c r="K98" s="82"/>
      <c r="L98" s="121"/>
      <c r="M98" s="122">
        <v>1</v>
      </c>
      <c r="N98" s="463" t="s">
        <v>191</v>
      </c>
      <c r="O98" s="601" t="s">
        <v>332</v>
      </c>
      <c r="P98" s="548">
        <v>2104111992</v>
      </c>
      <c r="Q98" s="734" t="s">
        <v>181</v>
      </c>
      <c r="R98" s="479"/>
      <c r="S98" s="479"/>
      <c r="T98" s="479"/>
      <c r="U98" s="479"/>
      <c r="V98" s="479"/>
      <c r="W98" s="479"/>
      <c r="X98" s="662"/>
    </row>
    <row r="99" spans="1:24" ht="12" customHeight="1" x14ac:dyDescent="0.2">
      <c r="A99" s="13" t="s">
        <v>15</v>
      </c>
      <c r="B99" s="14" t="str">
        <f t="shared" si="49"/>
        <v>230</v>
      </c>
      <c r="C99" s="15" t="s">
        <v>58</v>
      </c>
      <c r="D99" s="16" t="s">
        <v>61</v>
      </c>
      <c r="E99" s="64" t="str">
        <f t="shared" si="50"/>
        <v>230</v>
      </c>
      <c r="F99" s="28" t="str">
        <f>RIGHT(A99,LEN(A99)-5)</f>
        <v>ΠΕΙΡΑΙΑΣ</v>
      </c>
      <c r="G99" s="29" t="s">
        <v>162</v>
      </c>
      <c r="H99" s="30" t="s">
        <v>6</v>
      </c>
      <c r="I99" s="33" t="s">
        <v>9</v>
      </c>
      <c r="J99" s="78">
        <v>34</v>
      </c>
      <c r="K99" s="82"/>
      <c r="L99" s="121">
        <v>4</v>
      </c>
      <c r="M99" s="122"/>
      <c r="N99" s="463" t="s">
        <v>191</v>
      </c>
      <c r="O99" s="601" t="s">
        <v>332</v>
      </c>
      <c r="P99" s="548">
        <v>2104111992</v>
      </c>
      <c r="Q99" s="734" t="s">
        <v>181</v>
      </c>
      <c r="R99" s="479"/>
      <c r="S99" s="479"/>
      <c r="T99" s="479"/>
      <c r="U99" s="479"/>
      <c r="V99" s="479"/>
      <c r="W99" s="479"/>
      <c r="X99" s="662"/>
    </row>
    <row r="100" spans="1:24" ht="12" customHeight="1" thickBot="1" x14ac:dyDescent="0.25">
      <c r="A100" s="13" t="s">
        <v>15</v>
      </c>
      <c r="B100" s="14" t="str">
        <f t="shared" si="49"/>
        <v>230</v>
      </c>
      <c r="C100" s="15" t="s">
        <v>58</v>
      </c>
      <c r="D100" s="16" t="s">
        <v>61</v>
      </c>
      <c r="E100" s="69" t="str">
        <f t="shared" si="50"/>
        <v>230</v>
      </c>
      <c r="F100" s="70" t="str">
        <f>RIGHT(A100,LEN(A100)-5)</f>
        <v>ΠΕΙΡΑΙΑΣ</v>
      </c>
      <c r="G100" s="48" t="s">
        <v>162</v>
      </c>
      <c r="H100" s="72" t="s">
        <v>6</v>
      </c>
      <c r="I100" s="73" t="s">
        <v>10</v>
      </c>
      <c r="J100" s="164">
        <v>39</v>
      </c>
      <c r="K100" s="86"/>
      <c r="L100" s="165"/>
      <c r="M100" s="166">
        <v>3</v>
      </c>
      <c r="N100" s="461" t="s">
        <v>191</v>
      </c>
      <c r="O100" s="600" t="s">
        <v>332</v>
      </c>
      <c r="P100" s="552">
        <v>2104111992</v>
      </c>
      <c r="Q100" s="746" t="s">
        <v>181</v>
      </c>
      <c r="R100" s="490"/>
      <c r="S100" s="490"/>
      <c r="T100" s="490"/>
      <c r="U100" s="490"/>
      <c r="V100" s="490"/>
      <c r="W100" s="490"/>
      <c r="X100" s="674"/>
    </row>
    <row r="101" spans="1:24" ht="12" customHeight="1" x14ac:dyDescent="0.2">
      <c r="A101" s="13" t="s">
        <v>15</v>
      </c>
      <c r="B101" s="14" t="str">
        <f>LEFT(A101,3)</f>
        <v>230</v>
      </c>
      <c r="C101" s="15" t="s">
        <v>58</v>
      </c>
      <c r="D101" s="16" t="s">
        <v>61</v>
      </c>
      <c r="E101" s="110" t="str">
        <f>B101</f>
        <v>230</v>
      </c>
      <c r="F101" s="18" t="str">
        <f t="shared" ref="F101" si="51">RIGHT(A101,LEN(A101)-5)</f>
        <v>ΠΕΙΡΑΙΑΣ</v>
      </c>
      <c r="G101" s="90" t="s">
        <v>136</v>
      </c>
      <c r="H101" s="20" t="s">
        <v>3</v>
      </c>
      <c r="I101" s="21" t="s">
        <v>8</v>
      </c>
      <c r="J101" s="167">
        <v>2</v>
      </c>
      <c r="K101" s="168"/>
      <c r="L101" s="169"/>
      <c r="M101" s="170">
        <v>1</v>
      </c>
      <c r="N101" s="491" t="s">
        <v>182</v>
      </c>
      <c r="O101" s="595" t="s">
        <v>333</v>
      </c>
      <c r="P101" s="562">
        <v>2104297425</v>
      </c>
      <c r="Q101" s="747" t="s">
        <v>183</v>
      </c>
      <c r="R101" s="492"/>
      <c r="S101" s="492"/>
      <c r="T101" s="492"/>
      <c r="U101" s="492"/>
      <c r="V101" s="492"/>
      <c r="W101" s="492"/>
      <c r="X101" s="675"/>
    </row>
    <row r="102" spans="1:24" ht="12" customHeight="1" x14ac:dyDescent="0.2">
      <c r="A102" s="13" t="s">
        <v>15</v>
      </c>
      <c r="B102" s="14" t="str">
        <f>LEFT(A102,3)</f>
        <v>230</v>
      </c>
      <c r="C102" s="15" t="s">
        <v>58</v>
      </c>
      <c r="D102" s="16" t="s">
        <v>61</v>
      </c>
      <c r="E102" s="64" t="str">
        <f>B102</f>
        <v>230</v>
      </c>
      <c r="F102" s="28" t="str">
        <f>RIGHT(A102,LEN(A102)-5)</f>
        <v>ΠΕΙΡΑΙΑΣ</v>
      </c>
      <c r="G102" s="19" t="s">
        <v>136</v>
      </c>
      <c r="H102" s="30" t="s">
        <v>3</v>
      </c>
      <c r="I102" s="33" t="s">
        <v>9</v>
      </c>
      <c r="J102" s="158">
        <v>10</v>
      </c>
      <c r="K102" s="159"/>
      <c r="L102" s="160">
        <v>1</v>
      </c>
      <c r="M102" s="161"/>
      <c r="N102" s="488" t="s">
        <v>182</v>
      </c>
      <c r="O102" s="601" t="s">
        <v>333</v>
      </c>
      <c r="P102" s="560">
        <v>2104297425</v>
      </c>
      <c r="Q102" s="744" t="s">
        <v>183</v>
      </c>
      <c r="R102" s="489"/>
      <c r="S102" s="489"/>
      <c r="T102" s="489"/>
      <c r="U102" s="489"/>
      <c r="V102" s="489"/>
      <c r="W102" s="489"/>
      <c r="X102" s="672"/>
    </row>
    <row r="103" spans="1:24" ht="12" customHeight="1" x14ac:dyDescent="0.2">
      <c r="A103" s="13" t="s">
        <v>15</v>
      </c>
      <c r="B103" s="14" t="str">
        <f>LEFT(A103,3)</f>
        <v>230</v>
      </c>
      <c r="C103" s="15" t="s">
        <v>58</v>
      </c>
      <c r="D103" s="16" t="s">
        <v>61</v>
      </c>
      <c r="E103" s="64" t="str">
        <f>B103</f>
        <v>230</v>
      </c>
      <c r="F103" s="28" t="str">
        <f>RIGHT(A103,LEN(A103)-5)</f>
        <v>ΠΕΙΡΑΙΑΣ</v>
      </c>
      <c r="G103" s="19" t="s">
        <v>136</v>
      </c>
      <c r="H103" s="30" t="s">
        <v>3</v>
      </c>
      <c r="I103" s="33" t="s">
        <v>10</v>
      </c>
      <c r="J103" s="158">
        <v>14</v>
      </c>
      <c r="K103" s="159">
        <f>SUM(J101:J106)</f>
        <v>192</v>
      </c>
      <c r="L103" s="160"/>
      <c r="M103" s="161">
        <v>1</v>
      </c>
      <c r="N103" s="162" t="s">
        <v>182</v>
      </c>
      <c r="O103" s="599" t="s">
        <v>333</v>
      </c>
      <c r="P103" s="561">
        <v>2104297425</v>
      </c>
      <c r="Q103" s="745" t="s">
        <v>183</v>
      </c>
      <c r="R103" s="444"/>
      <c r="S103" s="444"/>
      <c r="T103" s="444"/>
      <c r="U103" s="444"/>
      <c r="V103" s="444"/>
      <c r="W103" s="444"/>
      <c r="X103" s="673"/>
    </row>
    <row r="104" spans="1:24" ht="12" customHeight="1" x14ac:dyDescent="0.2">
      <c r="A104" s="13" t="s">
        <v>15</v>
      </c>
      <c r="B104" s="14" t="str">
        <f t="shared" si="40"/>
        <v>230</v>
      </c>
      <c r="C104" s="15" t="s">
        <v>58</v>
      </c>
      <c r="D104" s="16" t="s">
        <v>61</v>
      </c>
      <c r="E104" s="64" t="str">
        <f t="shared" si="47"/>
        <v>230</v>
      </c>
      <c r="F104" s="28" t="str">
        <f t="shared" ref="F104" si="52">RIGHT(A104,LEN(A104)-5)</f>
        <v>ΠΕΙΡΑΙΑΣ</v>
      </c>
      <c r="G104" s="19" t="s">
        <v>136</v>
      </c>
      <c r="H104" s="30" t="s">
        <v>7</v>
      </c>
      <c r="I104" s="33" t="s">
        <v>8</v>
      </c>
      <c r="J104" s="65">
        <v>13</v>
      </c>
      <c r="K104" s="66"/>
      <c r="L104" s="105"/>
      <c r="M104" s="106">
        <v>1</v>
      </c>
      <c r="N104" s="463" t="s">
        <v>182</v>
      </c>
      <c r="O104" s="601" t="s">
        <v>333</v>
      </c>
      <c r="P104" s="548">
        <v>2104297425</v>
      </c>
      <c r="Q104" s="734" t="s">
        <v>183</v>
      </c>
      <c r="R104" s="479"/>
      <c r="S104" s="479"/>
      <c r="T104" s="479"/>
      <c r="U104" s="479"/>
      <c r="V104" s="479"/>
      <c r="W104" s="479"/>
      <c r="X104" s="662"/>
    </row>
    <row r="105" spans="1:24" ht="12" customHeight="1" x14ac:dyDescent="0.2">
      <c r="A105" s="13" t="s">
        <v>15</v>
      </c>
      <c r="B105" s="14" t="str">
        <f t="shared" si="40"/>
        <v>230</v>
      </c>
      <c r="C105" s="15" t="s">
        <v>58</v>
      </c>
      <c r="D105" s="16" t="s">
        <v>61</v>
      </c>
      <c r="E105" s="64" t="str">
        <f t="shared" si="47"/>
        <v>230</v>
      </c>
      <c r="F105" s="28" t="str">
        <f t="shared" si="0"/>
        <v>ΠΕΙΡΑΙΑΣ</v>
      </c>
      <c r="G105" s="19" t="s">
        <v>136</v>
      </c>
      <c r="H105" s="30" t="s">
        <v>7</v>
      </c>
      <c r="I105" s="33" t="s">
        <v>9</v>
      </c>
      <c r="J105" s="65">
        <v>104</v>
      </c>
      <c r="K105" s="66"/>
      <c r="L105" s="105">
        <v>7</v>
      </c>
      <c r="M105" s="106"/>
      <c r="N105" s="463" t="s">
        <v>182</v>
      </c>
      <c r="O105" s="601" t="s">
        <v>333</v>
      </c>
      <c r="P105" s="548">
        <v>2104297425</v>
      </c>
      <c r="Q105" s="734" t="s">
        <v>183</v>
      </c>
      <c r="R105" s="479"/>
      <c r="S105" s="479"/>
      <c r="T105" s="479"/>
      <c r="U105" s="479"/>
      <c r="V105" s="479"/>
      <c r="W105" s="479"/>
      <c r="X105" s="662"/>
    </row>
    <row r="106" spans="1:24" ht="12" customHeight="1" thickBot="1" x14ac:dyDescent="0.25">
      <c r="A106" s="13" t="s">
        <v>15</v>
      </c>
      <c r="B106" s="14" t="str">
        <f t="shared" si="40"/>
        <v>230</v>
      </c>
      <c r="C106" s="15" t="s">
        <v>58</v>
      </c>
      <c r="D106" s="16" t="s">
        <v>61</v>
      </c>
      <c r="E106" s="64" t="str">
        <f t="shared" si="47"/>
        <v>230</v>
      </c>
      <c r="F106" s="28" t="str">
        <f t="shared" si="0"/>
        <v>ΠΕΙΡΑΙΑΣ</v>
      </c>
      <c r="G106" s="19" t="s">
        <v>136</v>
      </c>
      <c r="H106" s="30" t="s">
        <v>7</v>
      </c>
      <c r="I106" s="33" t="s">
        <v>10</v>
      </c>
      <c r="J106" s="65">
        <v>49</v>
      </c>
      <c r="K106" s="142"/>
      <c r="L106" s="105"/>
      <c r="M106" s="106">
        <v>4</v>
      </c>
      <c r="N106" s="463" t="s">
        <v>182</v>
      </c>
      <c r="O106" s="601" t="s">
        <v>333</v>
      </c>
      <c r="P106" s="548">
        <v>2104297425</v>
      </c>
      <c r="Q106" s="734" t="s">
        <v>183</v>
      </c>
      <c r="R106" s="479"/>
      <c r="S106" s="479"/>
      <c r="T106" s="479"/>
      <c r="U106" s="479"/>
      <c r="V106" s="479"/>
      <c r="W106" s="479"/>
      <c r="X106" s="662"/>
    </row>
    <row r="107" spans="1:24" ht="12" customHeight="1" thickTop="1" x14ac:dyDescent="0.2">
      <c r="A107" s="13" t="s">
        <v>16</v>
      </c>
      <c r="B107" s="14" t="str">
        <f t="shared" si="40"/>
        <v>236</v>
      </c>
      <c r="C107" s="172" t="s">
        <v>64</v>
      </c>
      <c r="D107" s="102" t="s">
        <v>62</v>
      </c>
      <c r="E107" s="173" t="str">
        <f t="shared" si="47"/>
        <v>236</v>
      </c>
      <c r="F107" s="56" t="str">
        <f t="shared" ref="F107" si="53">RIGHT(A107,LEN(A107)-5)</f>
        <v>ΛΕΣΒΟΣ</v>
      </c>
      <c r="G107" s="57" t="str">
        <f t="shared" si="35"/>
        <v>236Α</v>
      </c>
      <c r="H107" s="58" t="s">
        <v>3</v>
      </c>
      <c r="I107" s="59" t="s">
        <v>8</v>
      </c>
      <c r="J107" s="154">
        <v>0</v>
      </c>
      <c r="K107" s="155"/>
      <c r="L107" s="156"/>
      <c r="M107" s="157">
        <v>0</v>
      </c>
      <c r="N107" s="486" t="s">
        <v>197</v>
      </c>
      <c r="O107" s="598" t="s">
        <v>203</v>
      </c>
      <c r="P107" s="559">
        <v>2251027727</v>
      </c>
      <c r="Q107" s="743" t="s">
        <v>171</v>
      </c>
      <c r="R107" s="487"/>
      <c r="S107" s="487"/>
      <c r="T107" s="487"/>
      <c r="U107" s="487"/>
      <c r="V107" s="487"/>
      <c r="W107" s="487"/>
      <c r="X107" s="671"/>
    </row>
    <row r="108" spans="1:24" ht="12" customHeight="1" x14ac:dyDescent="0.2">
      <c r="A108" s="13" t="s">
        <v>16</v>
      </c>
      <c r="B108" s="14" t="str">
        <f t="shared" si="40"/>
        <v>236</v>
      </c>
      <c r="C108" s="174" t="s">
        <v>64</v>
      </c>
      <c r="D108" s="16" t="s">
        <v>62</v>
      </c>
      <c r="E108" s="84" t="str">
        <f t="shared" si="47"/>
        <v>236</v>
      </c>
      <c r="F108" s="18" t="str">
        <f t="shared" si="0"/>
        <v>ΛΕΣΒΟΣ</v>
      </c>
      <c r="G108" s="29" t="str">
        <f t="shared" si="35"/>
        <v>236Α</v>
      </c>
      <c r="H108" s="20" t="s">
        <v>3</v>
      </c>
      <c r="I108" s="21" t="s">
        <v>9</v>
      </c>
      <c r="J108" s="167">
        <v>12</v>
      </c>
      <c r="K108" s="159"/>
      <c r="L108" s="169">
        <v>1</v>
      </c>
      <c r="M108" s="170"/>
      <c r="N108" s="491" t="s">
        <v>197</v>
      </c>
      <c r="O108" s="595" t="s">
        <v>203</v>
      </c>
      <c r="P108" s="562">
        <v>2251027727</v>
      </c>
      <c r="Q108" s="747" t="s">
        <v>171</v>
      </c>
      <c r="R108" s="492"/>
      <c r="S108" s="492"/>
      <c r="T108" s="492"/>
      <c r="U108" s="492"/>
      <c r="V108" s="492"/>
      <c r="W108" s="492"/>
      <c r="X108" s="675"/>
    </row>
    <row r="109" spans="1:24" ht="12" customHeight="1" x14ac:dyDescent="0.2">
      <c r="A109" s="13" t="s">
        <v>16</v>
      </c>
      <c r="B109" s="14" t="str">
        <f t="shared" si="40"/>
        <v>236</v>
      </c>
      <c r="C109" s="15" t="s">
        <v>64</v>
      </c>
      <c r="D109" s="16" t="s">
        <v>62</v>
      </c>
      <c r="E109" s="84" t="str">
        <f t="shared" si="47"/>
        <v>236</v>
      </c>
      <c r="F109" s="28" t="str">
        <f t="shared" ref="F109" si="54">RIGHT(A109,LEN(A109)-5)</f>
        <v>ΛΕΣΒΟΣ</v>
      </c>
      <c r="G109" s="29" t="str">
        <f t="shared" si="35"/>
        <v>236Α</v>
      </c>
      <c r="H109" s="30" t="s">
        <v>4</v>
      </c>
      <c r="I109" s="33" t="s">
        <v>8</v>
      </c>
      <c r="J109" s="158">
        <v>6</v>
      </c>
      <c r="K109" s="159"/>
      <c r="L109" s="160"/>
      <c r="M109" s="161">
        <v>1</v>
      </c>
      <c r="N109" s="488" t="s">
        <v>197</v>
      </c>
      <c r="O109" s="595" t="s">
        <v>203</v>
      </c>
      <c r="P109" s="560">
        <v>2251027727</v>
      </c>
      <c r="Q109" s="744" t="s">
        <v>171</v>
      </c>
      <c r="R109" s="489"/>
      <c r="S109" s="489"/>
      <c r="T109" s="489"/>
      <c r="U109" s="489"/>
      <c r="V109" s="489"/>
      <c r="W109" s="489"/>
      <c r="X109" s="672"/>
    </row>
    <row r="110" spans="1:24" ht="12" customHeight="1" x14ac:dyDescent="0.2">
      <c r="A110" s="13" t="s">
        <v>16</v>
      </c>
      <c r="B110" s="14" t="str">
        <f t="shared" si="40"/>
        <v>236</v>
      </c>
      <c r="C110" s="15" t="s">
        <v>64</v>
      </c>
      <c r="D110" s="16" t="s">
        <v>62</v>
      </c>
      <c r="E110" s="84" t="str">
        <f t="shared" si="47"/>
        <v>236</v>
      </c>
      <c r="F110" s="28" t="str">
        <f t="shared" si="0"/>
        <v>ΛΕΣΒΟΣ</v>
      </c>
      <c r="G110" s="29" t="str">
        <f t="shared" si="35"/>
        <v>236Α</v>
      </c>
      <c r="H110" s="30" t="s">
        <v>4</v>
      </c>
      <c r="I110" s="33" t="s">
        <v>9</v>
      </c>
      <c r="J110" s="158">
        <v>23</v>
      </c>
      <c r="K110" s="159"/>
      <c r="L110" s="160">
        <v>2</v>
      </c>
      <c r="M110" s="161"/>
      <c r="N110" s="162" t="s">
        <v>197</v>
      </c>
      <c r="O110" s="607" t="s">
        <v>203</v>
      </c>
      <c r="P110" s="561">
        <v>2251027727</v>
      </c>
      <c r="Q110" s="163" t="s">
        <v>171</v>
      </c>
      <c r="R110" s="545"/>
      <c r="S110" s="545"/>
      <c r="T110" s="545"/>
      <c r="U110" s="545"/>
      <c r="V110" s="545"/>
      <c r="W110" s="545"/>
      <c r="X110" s="641"/>
    </row>
    <row r="111" spans="1:24" ht="12" customHeight="1" x14ac:dyDescent="0.2">
      <c r="A111" s="13" t="s">
        <v>16</v>
      </c>
      <c r="B111" s="14" t="str">
        <f t="shared" si="40"/>
        <v>236</v>
      </c>
      <c r="C111" s="15" t="s">
        <v>64</v>
      </c>
      <c r="D111" s="40" t="s">
        <v>62</v>
      </c>
      <c r="E111" s="84" t="str">
        <f t="shared" si="47"/>
        <v>236</v>
      </c>
      <c r="F111" s="28" t="str">
        <f t="shared" ref="F111" si="55">RIGHT(A111,LEN(A111)-5)</f>
        <v>ΛΕΣΒΟΣ</v>
      </c>
      <c r="G111" s="29" t="str">
        <f t="shared" si="35"/>
        <v>236Α</v>
      </c>
      <c r="H111" s="30" t="s">
        <v>5</v>
      </c>
      <c r="I111" s="33" t="s">
        <v>8</v>
      </c>
      <c r="J111" s="158">
        <v>0</v>
      </c>
      <c r="K111" s="159">
        <f>SUM(J107:J116)</f>
        <v>85</v>
      </c>
      <c r="L111" s="160"/>
      <c r="M111" s="161"/>
      <c r="N111" s="488" t="s">
        <v>197</v>
      </c>
      <c r="O111" s="595" t="s">
        <v>203</v>
      </c>
      <c r="P111" s="560">
        <v>2251027727</v>
      </c>
      <c r="Q111" s="744" t="s">
        <v>171</v>
      </c>
      <c r="R111" s="489"/>
      <c r="S111" s="489"/>
      <c r="T111" s="489"/>
      <c r="U111" s="489"/>
      <c r="V111" s="489"/>
      <c r="W111" s="489"/>
      <c r="X111" s="672"/>
    </row>
    <row r="112" spans="1:24" ht="12" customHeight="1" x14ac:dyDescent="0.2">
      <c r="A112" s="13" t="s">
        <v>16</v>
      </c>
      <c r="B112" s="14" t="str">
        <f t="shared" si="40"/>
        <v>236</v>
      </c>
      <c r="C112" s="15" t="s">
        <v>64</v>
      </c>
      <c r="D112" s="16" t="s">
        <v>62</v>
      </c>
      <c r="E112" s="84" t="str">
        <f t="shared" si="47"/>
        <v>236</v>
      </c>
      <c r="F112" s="28" t="str">
        <f t="shared" si="0"/>
        <v>ΛΕΣΒΟΣ</v>
      </c>
      <c r="G112" s="29" t="str">
        <f t="shared" ref="G112:G176" si="56">CONCATENATE(E112,"Α")</f>
        <v>236Α</v>
      </c>
      <c r="H112" s="30" t="s">
        <v>5</v>
      </c>
      <c r="I112" s="33" t="s">
        <v>9</v>
      </c>
      <c r="J112" s="158">
        <v>13</v>
      </c>
      <c r="K112" s="159"/>
      <c r="L112" s="160">
        <v>1</v>
      </c>
      <c r="M112" s="161"/>
      <c r="N112" s="488" t="s">
        <v>197</v>
      </c>
      <c r="O112" s="595" t="s">
        <v>203</v>
      </c>
      <c r="P112" s="560">
        <v>2251027727</v>
      </c>
      <c r="Q112" s="744" t="s">
        <v>171</v>
      </c>
      <c r="R112" s="489"/>
      <c r="S112" s="489"/>
      <c r="T112" s="489"/>
      <c r="U112" s="489"/>
      <c r="V112" s="489"/>
      <c r="W112" s="489"/>
      <c r="X112" s="672"/>
    </row>
    <row r="113" spans="1:24" ht="12" customHeight="1" x14ac:dyDescent="0.2">
      <c r="A113" s="13" t="s">
        <v>16</v>
      </c>
      <c r="B113" s="14" t="str">
        <f t="shared" ref="B113" si="57">LEFT(A113,3)</f>
        <v>236</v>
      </c>
      <c r="C113" s="15" t="s">
        <v>64</v>
      </c>
      <c r="D113" s="16" t="s">
        <v>62</v>
      </c>
      <c r="E113" s="84" t="str">
        <f t="shared" ref="E113" si="58">B113</f>
        <v>236</v>
      </c>
      <c r="F113" s="28" t="str">
        <f t="shared" ref="F113" si="59">RIGHT(A113,LEN(A113)-5)</f>
        <v>ΛΕΣΒΟΣ</v>
      </c>
      <c r="G113" s="29" t="str">
        <f t="shared" ref="G113" si="60">CONCATENATE(E113,"Α")</f>
        <v>236Α</v>
      </c>
      <c r="H113" s="30" t="s">
        <v>7</v>
      </c>
      <c r="I113" s="33" t="s">
        <v>8</v>
      </c>
      <c r="J113" s="158">
        <v>2</v>
      </c>
      <c r="K113" s="159"/>
      <c r="L113" s="175"/>
      <c r="M113" s="176">
        <v>1</v>
      </c>
      <c r="N113" s="488" t="s">
        <v>197</v>
      </c>
      <c r="O113" s="595" t="s">
        <v>203</v>
      </c>
      <c r="P113" s="560">
        <v>2251027727</v>
      </c>
      <c r="Q113" s="744" t="s">
        <v>171</v>
      </c>
      <c r="R113" s="489"/>
      <c r="S113" s="489"/>
      <c r="T113" s="489"/>
      <c r="U113" s="489"/>
      <c r="V113" s="489"/>
      <c r="W113" s="489"/>
      <c r="X113" s="672"/>
    </row>
    <row r="114" spans="1:24" ht="12" customHeight="1" x14ac:dyDescent="0.2">
      <c r="A114" s="13" t="s">
        <v>16</v>
      </c>
      <c r="B114" s="14" t="str">
        <f t="shared" si="40"/>
        <v>236</v>
      </c>
      <c r="C114" s="15" t="s">
        <v>64</v>
      </c>
      <c r="D114" s="16" t="s">
        <v>62</v>
      </c>
      <c r="E114" s="84" t="str">
        <f t="shared" si="47"/>
        <v>236</v>
      </c>
      <c r="F114" s="28" t="str">
        <f t="shared" si="0"/>
        <v>ΛΕΣΒΟΣ</v>
      </c>
      <c r="G114" s="29" t="str">
        <f t="shared" si="56"/>
        <v>236Α</v>
      </c>
      <c r="H114" s="30" t="s">
        <v>7</v>
      </c>
      <c r="I114" s="33" t="s">
        <v>9</v>
      </c>
      <c r="J114" s="158">
        <v>21</v>
      </c>
      <c r="K114" s="159"/>
      <c r="L114" s="160">
        <v>2</v>
      </c>
      <c r="M114" s="161"/>
      <c r="N114" s="488" t="s">
        <v>197</v>
      </c>
      <c r="O114" s="595" t="s">
        <v>203</v>
      </c>
      <c r="P114" s="560">
        <v>2251027727</v>
      </c>
      <c r="Q114" s="744" t="s">
        <v>171</v>
      </c>
      <c r="R114" s="489"/>
      <c r="S114" s="489"/>
      <c r="T114" s="489"/>
      <c r="U114" s="489"/>
      <c r="V114" s="489"/>
      <c r="W114" s="489"/>
      <c r="X114" s="672"/>
    </row>
    <row r="115" spans="1:24" ht="12" customHeight="1" x14ac:dyDescent="0.2">
      <c r="A115" s="13" t="s">
        <v>16</v>
      </c>
      <c r="B115" s="14" t="str">
        <f t="shared" si="40"/>
        <v>236</v>
      </c>
      <c r="C115" s="15" t="s">
        <v>64</v>
      </c>
      <c r="D115" s="16" t="s">
        <v>62</v>
      </c>
      <c r="E115" s="84" t="str">
        <f t="shared" si="47"/>
        <v>236</v>
      </c>
      <c r="F115" s="28" t="str">
        <f t="shared" ref="F115" si="61">RIGHT(A115,LEN(A115)-5)</f>
        <v>ΛΕΣΒΟΣ</v>
      </c>
      <c r="G115" s="29" t="str">
        <f t="shared" si="56"/>
        <v>236Α</v>
      </c>
      <c r="H115" s="30" t="s">
        <v>6</v>
      </c>
      <c r="I115" s="33" t="s">
        <v>8</v>
      </c>
      <c r="J115" s="177">
        <v>1</v>
      </c>
      <c r="K115" s="178"/>
      <c r="L115" s="179"/>
      <c r="M115" s="180">
        <v>1</v>
      </c>
      <c r="N115" s="488" t="s">
        <v>197</v>
      </c>
      <c r="O115" s="595" t="s">
        <v>203</v>
      </c>
      <c r="P115" s="560">
        <v>2251027727</v>
      </c>
      <c r="Q115" s="744" t="s">
        <v>171</v>
      </c>
      <c r="R115" s="489"/>
      <c r="S115" s="489"/>
      <c r="T115" s="489"/>
      <c r="U115" s="489"/>
      <c r="V115" s="489"/>
      <c r="W115" s="489"/>
      <c r="X115" s="672"/>
    </row>
    <row r="116" spans="1:24" ht="12" customHeight="1" thickBot="1" x14ac:dyDescent="0.25">
      <c r="A116" s="13" t="s">
        <v>16</v>
      </c>
      <c r="B116" s="14" t="str">
        <f t="shared" si="40"/>
        <v>236</v>
      </c>
      <c r="C116" s="625" t="s">
        <v>64</v>
      </c>
      <c r="D116" s="230" t="s">
        <v>62</v>
      </c>
      <c r="E116" s="123" t="str">
        <f t="shared" si="47"/>
        <v>236</v>
      </c>
      <c r="F116" s="124" t="str">
        <f t="shared" si="0"/>
        <v>ΛΕΣΒΟΣ</v>
      </c>
      <c r="G116" s="140" t="str">
        <f t="shared" si="56"/>
        <v>236Α</v>
      </c>
      <c r="H116" s="125" t="s">
        <v>6</v>
      </c>
      <c r="I116" s="126" t="s">
        <v>9</v>
      </c>
      <c r="J116" s="191">
        <v>7</v>
      </c>
      <c r="K116" s="181"/>
      <c r="L116" s="192">
        <v>1</v>
      </c>
      <c r="M116" s="193"/>
      <c r="N116" s="497" t="s">
        <v>197</v>
      </c>
      <c r="O116" s="606" t="s">
        <v>203</v>
      </c>
      <c r="P116" s="565">
        <v>2251027727</v>
      </c>
      <c r="Q116" s="748" t="s">
        <v>171</v>
      </c>
      <c r="R116" s="498"/>
      <c r="S116" s="498"/>
      <c r="T116" s="498"/>
      <c r="U116" s="498"/>
      <c r="V116" s="498"/>
      <c r="W116" s="498"/>
      <c r="X116" s="676"/>
    </row>
    <row r="117" spans="1:24" ht="12" customHeight="1" thickTop="1" x14ac:dyDescent="0.2">
      <c r="A117" s="13" t="s">
        <v>17</v>
      </c>
      <c r="B117" s="14" t="str">
        <f t="shared" si="40"/>
        <v>237</v>
      </c>
      <c r="C117" s="174" t="s">
        <v>64</v>
      </c>
      <c r="D117" s="16" t="s">
        <v>63</v>
      </c>
      <c r="E117" s="182" t="str">
        <f t="shared" si="47"/>
        <v>237</v>
      </c>
      <c r="F117" s="183" t="str">
        <f t="shared" ref="F117" si="62">RIGHT(A117,LEN(A117)-5)</f>
        <v>ΣΑΜΟΣ</v>
      </c>
      <c r="G117" s="19" t="str">
        <f t="shared" si="56"/>
        <v>237Α</v>
      </c>
      <c r="H117" s="131" t="s">
        <v>3</v>
      </c>
      <c r="I117" s="132" t="s">
        <v>8</v>
      </c>
      <c r="J117" s="626">
        <v>0</v>
      </c>
      <c r="K117" s="159"/>
      <c r="L117" s="627"/>
      <c r="M117" s="628">
        <v>0</v>
      </c>
      <c r="N117" s="629" t="s">
        <v>192</v>
      </c>
      <c r="O117" s="595" t="s">
        <v>202</v>
      </c>
      <c r="P117" s="630">
        <v>2273028966</v>
      </c>
      <c r="Q117" s="749" t="s">
        <v>172</v>
      </c>
      <c r="R117" s="631"/>
      <c r="S117" s="631"/>
      <c r="T117" s="631"/>
      <c r="U117" s="631"/>
      <c r="V117" s="631"/>
      <c r="W117" s="631"/>
      <c r="X117" s="677"/>
    </row>
    <row r="118" spans="1:24" ht="12" customHeight="1" x14ac:dyDescent="0.2">
      <c r="A118" s="13" t="s">
        <v>17</v>
      </c>
      <c r="B118" s="14" t="str">
        <f t="shared" si="40"/>
        <v>237</v>
      </c>
      <c r="C118" s="174" t="s">
        <v>64</v>
      </c>
      <c r="D118" s="16" t="s">
        <v>63</v>
      </c>
      <c r="E118" s="84" t="str">
        <f t="shared" si="47"/>
        <v>237</v>
      </c>
      <c r="F118" s="28" t="str">
        <f t="shared" si="0"/>
        <v>ΣΑΜΟΣ</v>
      </c>
      <c r="G118" s="29" t="str">
        <f t="shared" si="56"/>
        <v>237Α</v>
      </c>
      <c r="H118" s="30" t="s">
        <v>3</v>
      </c>
      <c r="I118" s="33" t="s">
        <v>9</v>
      </c>
      <c r="J118" s="158">
        <v>0</v>
      </c>
      <c r="K118" s="159"/>
      <c r="L118" s="160">
        <v>0</v>
      </c>
      <c r="M118" s="161"/>
      <c r="N118" s="488" t="s">
        <v>192</v>
      </c>
      <c r="O118" s="595" t="s">
        <v>202</v>
      </c>
      <c r="P118" s="560">
        <v>2273028966</v>
      </c>
      <c r="Q118" s="744" t="s">
        <v>172</v>
      </c>
      <c r="R118" s="489"/>
      <c r="S118" s="489"/>
      <c r="T118" s="489"/>
      <c r="U118" s="489"/>
      <c r="V118" s="489"/>
      <c r="W118" s="489"/>
      <c r="X118" s="672"/>
    </row>
    <row r="119" spans="1:24" ht="12" customHeight="1" x14ac:dyDescent="0.2">
      <c r="A119" s="13" t="s">
        <v>17</v>
      </c>
      <c r="B119" s="14" t="str">
        <f t="shared" si="40"/>
        <v>237</v>
      </c>
      <c r="C119" s="83" t="s">
        <v>64</v>
      </c>
      <c r="D119" s="16" t="s">
        <v>63</v>
      </c>
      <c r="E119" s="84" t="str">
        <f t="shared" si="47"/>
        <v>237</v>
      </c>
      <c r="F119" s="28" t="str">
        <f t="shared" ref="F119" si="63">RIGHT(A119,LEN(A119)-5)</f>
        <v>ΣΑΜΟΣ</v>
      </c>
      <c r="G119" s="29" t="str">
        <f t="shared" si="56"/>
        <v>237Α</v>
      </c>
      <c r="H119" s="30" t="s">
        <v>4</v>
      </c>
      <c r="I119" s="33" t="s">
        <v>8</v>
      </c>
      <c r="J119" s="158">
        <v>8</v>
      </c>
      <c r="K119" s="159"/>
      <c r="L119" s="160"/>
      <c r="M119" s="161">
        <v>1</v>
      </c>
      <c r="N119" s="488" t="s">
        <v>192</v>
      </c>
      <c r="O119" s="595" t="s">
        <v>202</v>
      </c>
      <c r="P119" s="560">
        <v>2273028966</v>
      </c>
      <c r="Q119" s="744" t="s">
        <v>172</v>
      </c>
      <c r="R119" s="489"/>
      <c r="S119" s="489"/>
      <c r="T119" s="489"/>
      <c r="U119" s="489"/>
      <c r="V119" s="489"/>
      <c r="W119" s="489"/>
      <c r="X119" s="672"/>
    </row>
    <row r="120" spans="1:24" ht="12" customHeight="1" x14ac:dyDescent="0.2">
      <c r="A120" s="13" t="s">
        <v>17</v>
      </c>
      <c r="B120" s="14" t="str">
        <f t="shared" si="40"/>
        <v>237</v>
      </c>
      <c r="C120" s="15" t="s">
        <v>64</v>
      </c>
      <c r="D120" s="16" t="s">
        <v>63</v>
      </c>
      <c r="E120" s="84" t="str">
        <f t="shared" si="47"/>
        <v>237</v>
      </c>
      <c r="F120" s="28" t="str">
        <f t="shared" si="0"/>
        <v>ΣΑΜΟΣ</v>
      </c>
      <c r="G120" s="29" t="str">
        <f t="shared" si="56"/>
        <v>237Α</v>
      </c>
      <c r="H120" s="30" t="s">
        <v>4</v>
      </c>
      <c r="I120" s="33" t="s">
        <v>9</v>
      </c>
      <c r="J120" s="158">
        <v>1</v>
      </c>
      <c r="K120" s="159"/>
      <c r="L120" s="160">
        <v>1</v>
      </c>
      <c r="M120" s="161"/>
      <c r="N120" s="488" t="s">
        <v>192</v>
      </c>
      <c r="O120" s="595" t="s">
        <v>202</v>
      </c>
      <c r="P120" s="560">
        <v>2273028966</v>
      </c>
      <c r="Q120" s="744" t="s">
        <v>172</v>
      </c>
      <c r="R120" s="489"/>
      <c r="S120" s="489"/>
      <c r="T120" s="489"/>
      <c r="U120" s="489"/>
      <c r="V120" s="489"/>
      <c r="W120" s="489"/>
      <c r="X120" s="672"/>
    </row>
    <row r="121" spans="1:24" ht="12" customHeight="1" x14ac:dyDescent="0.2">
      <c r="A121" s="13" t="s">
        <v>17</v>
      </c>
      <c r="B121" s="14" t="str">
        <f t="shared" si="40"/>
        <v>237</v>
      </c>
      <c r="C121" s="15" t="s">
        <v>64</v>
      </c>
      <c r="D121" s="40" t="s">
        <v>63</v>
      </c>
      <c r="E121" s="84" t="str">
        <f t="shared" si="47"/>
        <v>237</v>
      </c>
      <c r="F121" s="28" t="str">
        <f t="shared" ref="F121" si="64">RIGHT(A121,LEN(A121)-5)</f>
        <v>ΣΑΜΟΣ</v>
      </c>
      <c r="G121" s="29" t="str">
        <f t="shared" si="56"/>
        <v>237Α</v>
      </c>
      <c r="H121" s="30" t="s">
        <v>5</v>
      </c>
      <c r="I121" s="33" t="s">
        <v>8</v>
      </c>
      <c r="J121" s="158">
        <v>18</v>
      </c>
      <c r="K121" s="159">
        <f>SUM(J117:J126)</f>
        <v>51</v>
      </c>
      <c r="L121" s="160"/>
      <c r="M121" s="161">
        <v>2</v>
      </c>
      <c r="N121" s="162" t="s">
        <v>192</v>
      </c>
      <c r="O121" s="596" t="s">
        <v>202</v>
      </c>
      <c r="P121" s="561">
        <v>2273028966</v>
      </c>
      <c r="Q121" s="745" t="s">
        <v>172</v>
      </c>
      <c r="R121" s="444"/>
      <c r="S121" s="444"/>
      <c r="T121" s="444"/>
      <c r="U121" s="444"/>
      <c r="V121" s="444"/>
      <c r="W121" s="444"/>
      <c r="X121" s="673"/>
    </row>
    <row r="122" spans="1:24" ht="12" customHeight="1" x14ac:dyDescent="0.2">
      <c r="A122" s="13" t="s">
        <v>17</v>
      </c>
      <c r="B122" s="14" t="str">
        <f t="shared" si="40"/>
        <v>237</v>
      </c>
      <c r="C122" s="15" t="s">
        <v>64</v>
      </c>
      <c r="D122" s="16" t="s">
        <v>63</v>
      </c>
      <c r="E122" s="84" t="str">
        <f t="shared" si="47"/>
        <v>237</v>
      </c>
      <c r="F122" s="28" t="str">
        <f t="shared" si="0"/>
        <v>ΣΑΜΟΣ</v>
      </c>
      <c r="G122" s="29" t="str">
        <f t="shared" si="56"/>
        <v>237Α</v>
      </c>
      <c r="H122" s="30" t="s">
        <v>5</v>
      </c>
      <c r="I122" s="33" t="s">
        <v>9</v>
      </c>
      <c r="J122" s="158">
        <v>15</v>
      </c>
      <c r="K122" s="159"/>
      <c r="L122" s="160">
        <v>2</v>
      </c>
      <c r="M122" s="161"/>
      <c r="N122" s="488" t="s">
        <v>192</v>
      </c>
      <c r="O122" s="595" t="s">
        <v>202</v>
      </c>
      <c r="P122" s="560">
        <v>2273028966</v>
      </c>
      <c r="Q122" s="744" t="s">
        <v>172</v>
      </c>
      <c r="R122" s="489"/>
      <c r="S122" s="489"/>
      <c r="T122" s="489"/>
      <c r="U122" s="489"/>
      <c r="V122" s="489"/>
      <c r="W122" s="489"/>
      <c r="X122" s="672"/>
    </row>
    <row r="123" spans="1:24" ht="12" customHeight="1" x14ac:dyDescent="0.2">
      <c r="A123" s="13" t="s">
        <v>17</v>
      </c>
      <c r="B123" s="14" t="str">
        <f t="shared" si="40"/>
        <v>237</v>
      </c>
      <c r="C123" s="15" t="s">
        <v>64</v>
      </c>
      <c r="D123" s="16" t="s">
        <v>63</v>
      </c>
      <c r="E123" s="84" t="str">
        <f t="shared" si="47"/>
        <v>237</v>
      </c>
      <c r="F123" s="28" t="str">
        <f t="shared" ref="F123" si="65">RIGHT(A123,LEN(A123)-5)</f>
        <v>ΣΑΜΟΣ</v>
      </c>
      <c r="G123" s="29" t="str">
        <f t="shared" si="56"/>
        <v>237Α</v>
      </c>
      <c r="H123" s="30" t="s">
        <v>7</v>
      </c>
      <c r="I123" s="33" t="s">
        <v>8</v>
      </c>
      <c r="J123" s="158">
        <v>0</v>
      </c>
      <c r="K123" s="159"/>
      <c r="L123" s="160"/>
      <c r="M123" s="161" t="s">
        <v>157</v>
      </c>
      <c r="N123" s="488" t="s">
        <v>192</v>
      </c>
      <c r="O123" s="595" t="s">
        <v>202</v>
      </c>
      <c r="P123" s="560">
        <v>2273028966</v>
      </c>
      <c r="Q123" s="744" t="s">
        <v>172</v>
      </c>
      <c r="R123" s="489"/>
      <c r="S123" s="489"/>
      <c r="T123" s="489"/>
      <c r="U123" s="489"/>
      <c r="V123" s="489"/>
      <c r="W123" s="489"/>
      <c r="X123" s="672"/>
    </row>
    <row r="124" spans="1:24" ht="12" customHeight="1" x14ac:dyDescent="0.2">
      <c r="A124" s="13" t="s">
        <v>17</v>
      </c>
      <c r="B124" s="14" t="str">
        <f t="shared" si="40"/>
        <v>237</v>
      </c>
      <c r="C124" s="15" t="s">
        <v>64</v>
      </c>
      <c r="D124" s="16" t="s">
        <v>63</v>
      </c>
      <c r="E124" s="84" t="str">
        <f t="shared" si="47"/>
        <v>237</v>
      </c>
      <c r="F124" s="28" t="str">
        <f t="shared" si="0"/>
        <v>ΣΑΜΟΣ</v>
      </c>
      <c r="G124" s="29" t="str">
        <f t="shared" si="56"/>
        <v>237Α</v>
      </c>
      <c r="H124" s="30" t="s">
        <v>7</v>
      </c>
      <c r="I124" s="33" t="s">
        <v>9</v>
      </c>
      <c r="J124" s="158">
        <v>2</v>
      </c>
      <c r="K124" s="159"/>
      <c r="L124" s="161" t="s">
        <v>157</v>
      </c>
      <c r="M124" s="161"/>
      <c r="N124" s="488" t="s">
        <v>192</v>
      </c>
      <c r="O124" s="595" t="s">
        <v>202</v>
      </c>
      <c r="P124" s="560">
        <v>2273028966</v>
      </c>
      <c r="Q124" s="744" t="s">
        <v>172</v>
      </c>
      <c r="R124" s="489"/>
      <c r="S124" s="489"/>
      <c r="T124" s="489"/>
      <c r="U124" s="489"/>
      <c r="V124" s="489"/>
      <c r="W124" s="489"/>
      <c r="X124" s="672"/>
    </row>
    <row r="125" spans="1:24" ht="12" customHeight="1" x14ac:dyDescent="0.2">
      <c r="A125" s="13" t="s">
        <v>17</v>
      </c>
      <c r="B125" s="14" t="str">
        <f t="shared" si="40"/>
        <v>237</v>
      </c>
      <c r="C125" s="15" t="s">
        <v>64</v>
      </c>
      <c r="D125" s="16" t="s">
        <v>63</v>
      </c>
      <c r="E125" s="84" t="str">
        <f t="shared" si="47"/>
        <v>237</v>
      </c>
      <c r="F125" s="47" t="str">
        <f t="shared" ref="F125" si="66">RIGHT(A125,LEN(A125)-5)</f>
        <v>ΣΑΜΟΣ</v>
      </c>
      <c r="G125" s="29" t="str">
        <f t="shared" si="56"/>
        <v>237Α</v>
      </c>
      <c r="H125" s="49" t="s">
        <v>6</v>
      </c>
      <c r="I125" s="50" t="s">
        <v>8</v>
      </c>
      <c r="J125" s="188">
        <v>1</v>
      </c>
      <c r="K125" s="178"/>
      <c r="L125" s="189"/>
      <c r="M125" s="190">
        <v>1</v>
      </c>
      <c r="N125" s="495" t="s">
        <v>192</v>
      </c>
      <c r="O125" s="595" t="s">
        <v>202</v>
      </c>
      <c r="P125" s="564">
        <v>2273028966</v>
      </c>
      <c r="Q125" s="750" t="s">
        <v>172</v>
      </c>
      <c r="R125" s="496"/>
      <c r="S125" s="496"/>
      <c r="T125" s="496"/>
      <c r="U125" s="496"/>
      <c r="V125" s="496"/>
      <c r="W125" s="496"/>
      <c r="X125" s="678"/>
    </row>
    <row r="126" spans="1:24" ht="12" customHeight="1" thickBot="1" x14ac:dyDescent="0.25">
      <c r="A126" s="13" t="s">
        <v>17</v>
      </c>
      <c r="B126" s="14" t="str">
        <f t="shared" si="40"/>
        <v>237</v>
      </c>
      <c r="C126" s="15" t="s">
        <v>64</v>
      </c>
      <c r="D126" s="16" t="s">
        <v>63</v>
      </c>
      <c r="E126" s="84" t="str">
        <f t="shared" si="47"/>
        <v>237</v>
      </c>
      <c r="F126" s="47" t="str">
        <f t="shared" ref="F126:F243" si="67">RIGHT(A126,LEN(A126)-5)</f>
        <v>ΣΑΜΟΣ</v>
      </c>
      <c r="G126" s="48" t="str">
        <f t="shared" si="56"/>
        <v>237Α</v>
      </c>
      <c r="H126" s="125" t="s">
        <v>6</v>
      </c>
      <c r="I126" s="126" t="s">
        <v>9</v>
      </c>
      <c r="J126" s="191">
        <v>6</v>
      </c>
      <c r="K126" s="181"/>
      <c r="L126" s="192">
        <v>1</v>
      </c>
      <c r="M126" s="193"/>
      <c r="N126" s="497" t="s">
        <v>192</v>
      </c>
      <c r="O126" s="597" t="s">
        <v>202</v>
      </c>
      <c r="P126" s="565">
        <v>2273028966</v>
      </c>
      <c r="Q126" s="748" t="s">
        <v>172</v>
      </c>
      <c r="R126" s="498"/>
      <c r="S126" s="498"/>
      <c r="T126" s="498"/>
      <c r="U126" s="498"/>
      <c r="V126" s="498"/>
      <c r="W126" s="498"/>
      <c r="X126" s="676"/>
    </row>
    <row r="127" spans="1:24" ht="12" customHeight="1" thickTop="1" x14ac:dyDescent="0.2">
      <c r="A127" s="13" t="s">
        <v>18</v>
      </c>
      <c r="B127" s="14" t="str">
        <f t="shared" si="40"/>
        <v>238</v>
      </c>
      <c r="C127" s="15" t="s">
        <v>64</v>
      </c>
      <c r="D127" s="102" t="s">
        <v>65</v>
      </c>
      <c r="E127" s="173" t="str">
        <f t="shared" si="47"/>
        <v>238</v>
      </c>
      <c r="F127" s="56" t="str">
        <f t="shared" ref="F127" si="68">RIGHT(A127,LEN(A127)-5)</f>
        <v>ΧΙΟΣ</v>
      </c>
      <c r="G127" s="57" t="str">
        <f t="shared" si="56"/>
        <v>238Α</v>
      </c>
      <c r="H127" s="20" t="s">
        <v>3</v>
      </c>
      <c r="I127" s="21" t="s">
        <v>8</v>
      </c>
      <c r="J127" s="167">
        <v>0</v>
      </c>
      <c r="K127" s="155"/>
      <c r="L127" s="169"/>
      <c r="M127" s="170">
        <v>0</v>
      </c>
      <c r="N127" s="491" t="s">
        <v>173</v>
      </c>
      <c r="O127" s="598" t="s">
        <v>201</v>
      </c>
      <c r="P127" s="562" t="s">
        <v>174</v>
      </c>
      <c r="Q127" s="747" t="s">
        <v>175</v>
      </c>
      <c r="R127" s="492"/>
      <c r="S127" s="492"/>
      <c r="T127" s="492"/>
      <c r="U127" s="492"/>
      <c r="V127" s="492"/>
      <c r="W127" s="492"/>
      <c r="X127" s="675"/>
    </row>
    <row r="128" spans="1:24" ht="12" customHeight="1" x14ac:dyDescent="0.2">
      <c r="A128" s="13" t="s">
        <v>18</v>
      </c>
      <c r="B128" s="14" t="str">
        <f t="shared" si="40"/>
        <v>238</v>
      </c>
      <c r="C128" s="15" t="s">
        <v>64</v>
      </c>
      <c r="D128" s="16" t="s">
        <v>65</v>
      </c>
      <c r="E128" s="84" t="str">
        <f t="shared" si="47"/>
        <v>238</v>
      </c>
      <c r="F128" s="18" t="str">
        <f t="shared" si="67"/>
        <v>ΧΙΟΣ</v>
      </c>
      <c r="G128" s="29" t="str">
        <f t="shared" si="56"/>
        <v>238Α</v>
      </c>
      <c r="H128" s="20" t="s">
        <v>3</v>
      </c>
      <c r="I128" s="21" t="s">
        <v>9</v>
      </c>
      <c r="J128" s="167">
        <v>1</v>
      </c>
      <c r="K128" s="159"/>
      <c r="L128" s="169" t="s">
        <v>157</v>
      </c>
      <c r="M128" s="170"/>
      <c r="N128" s="491" t="s">
        <v>173</v>
      </c>
      <c r="O128" s="595" t="s">
        <v>201</v>
      </c>
      <c r="P128" s="562" t="s">
        <v>174</v>
      </c>
      <c r="Q128" s="747" t="s">
        <v>175</v>
      </c>
      <c r="R128" s="492"/>
      <c r="S128" s="492"/>
      <c r="T128" s="492"/>
      <c r="U128" s="492"/>
      <c r="V128" s="492"/>
      <c r="W128" s="492"/>
      <c r="X128" s="675"/>
    </row>
    <row r="129" spans="1:24" ht="12" customHeight="1" x14ac:dyDescent="0.2">
      <c r="A129" s="13" t="s">
        <v>18</v>
      </c>
      <c r="B129" s="14" t="str">
        <f t="shared" si="40"/>
        <v>238</v>
      </c>
      <c r="C129" s="15" t="s">
        <v>64</v>
      </c>
      <c r="D129" s="16" t="s">
        <v>65</v>
      </c>
      <c r="E129" s="84" t="str">
        <f t="shared" si="47"/>
        <v>238</v>
      </c>
      <c r="F129" s="28" t="str">
        <f t="shared" ref="F129" si="69">RIGHT(A129,LEN(A129)-5)</f>
        <v>ΧΙΟΣ</v>
      </c>
      <c r="G129" s="29" t="str">
        <f t="shared" si="56"/>
        <v>238Α</v>
      </c>
      <c r="H129" s="30" t="s">
        <v>4</v>
      </c>
      <c r="I129" s="33" t="s">
        <v>8</v>
      </c>
      <c r="J129" s="158">
        <v>30</v>
      </c>
      <c r="K129" s="159"/>
      <c r="L129" s="160"/>
      <c r="M129" s="161">
        <v>3</v>
      </c>
      <c r="N129" s="488" t="s">
        <v>173</v>
      </c>
      <c r="O129" s="595" t="s">
        <v>201</v>
      </c>
      <c r="P129" s="560" t="s">
        <v>174</v>
      </c>
      <c r="Q129" s="744" t="s">
        <v>175</v>
      </c>
      <c r="R129" s="489"/>
      <c r="S129" s="489"/>
      <c r="T129" s="489"/>
      <c r="U129" s="489"/>
      <c r="V129" s="489"/>
      <c r="W129" s="489"/>
      <c r="X129" s="672"/>
    </row>
    <row r="130" spans="1:24" ht="12" customHeight="1" x14ac:dyDescent="0.2">
      <c r="A130" s="13" t="s">
        <v>18</v>
      </c>
      <c r="B130" s="14" t="str">
        <f t="shared" si="40"/>
        <v>238</v>
      </c>
      <c r="C130" s="15" t="s">
        <v>64</v>
      </c>
      <c r="D130" s="16" t="s">
        <v>65</v>
      </c>
      <c r="E130" s="84" t="str">
        <f t="shared" si="47"/>
        <v>238</v>
      </c>
      <c r="F130" s="28" t="str">
        <f>RIGHT(A130,LEN(A130)-5)</f>
        <v>ΧΙΟΣ</v>
      </c>
      <c r="G130" s="29" t="str">
        <f t="shared" si="56"/>
        <v>238Α</v>
      </c>
      <c r="H130" s="30" t="s">
        <v>4</v>
      </c>
      <c r="I130" s="33" t="s">
        <v>9</v>
      </c>
      <c r="J130" s="158">
        <v>48</v>
      </c>
      <c r="K130" s="159"/>
      <c r="L130" s="160">
        <v>3</v>
      </c>
      <c r="M130" s="161"/>
      <c r="N130" s="488" t="s">
        <v>173</v>
      </c>
      <c r="O130" s="595" t="s">
        <v>201</v>
      </c>
      <c r="P130" s="560" t="s">
        <v>174</v>
      </c>
      <c r="Q130" s="744" t="s">
        <v>175</v>
      </c>
      <c r="R130" s="489"/>
      <c r="S130" s="489"/>
      <c r="T130" s="489"/>
      <c r="U130" s="489"/>
      <c r="V130" s="489"/>
      <c r="W130" s="489"/>
      <c r="X130" s="672"/>
    </row>
    <row r="131" spans="1:24" ht="12" customHeight="1" x14ac:dyDescent="0.2">
      <c r="A131" s="13" t="s">
        <v>18</v>
      </c>
      <c r="B131" s="14" t="str">
        <f t="shared" si="40"/>
        <v>238</v>
      </c>
      <c r="C131" s="15" t="s">
        <v>64</v>
      </c>
      <c r="D131" s="40" t="s">
        <v>65</v>
      </c>
      <c r="E131" s="84" t="str">
        <f t="shared" si="47"/>
        <v>238</v>
      </c>
      <c r="F131" s="28" t="str">
        <f t="shared" ref="F131" si="70">RIGHT(A131,LEN(A131)-5)</f>
        <v>ΧΙΟΣ</v>
      </c>
      <c r="G131" s="29" t="str">
        <f t="shared" si="56"/>
        <v>238Α</v>
      </c>
      <c r="H131" s="30" t="s">
        <v>5</v>
      </c>
      <c r="I131" s="33" t="s">
        <v>8</v>
      </c>
      <c r="J131" s="158">
        <v>7</v>
      </c>
      <c r="K131" s="159">
        <f>SUM(J127:J136)</f>
        <v>147</v>
      </c>
      <c r="L131" s="160"/>
      <c r="M131" s="161">
        <v>1</v>
      </c>
      <c r="N131" s="162" t="s">
        <v>173</v>
      </c>
      <c r="O131" s="596" t="s">
        <v>201</v>
      </c>
      <c r="P131" s="561" t="s">
        <v>174</v>
      </c>
      <c r="Q131" s="745" t="s">
        <v>175</v>
      </c>
      <c r="R131" s="444"/>
      <c r="S131" s="444"/>
      <c r="T131" s="444"/>
      <c r="U131" s="444"/>
      <c r="V131" s="444"/>
      <c r="W131" s="444"/>
      <c r="X131" s="673"/>
    </row>
    <row r="132" spans="1:24" ht="12" customHeight="1" x14ac:dyDescent="0.2">
      <c r="A132" s="13" t="s">
        <v>18</v>
      </c>
      <c r="B132" s="14" t="str">
        <f t="shared" si="40"/>
        <v>238</v>
      </c>
      <c r="C132" s="15" t="s">
        <v>64</v>
      </c>
      <c r="D132" s="16" t="s">
        <v>65</v>
      </c>
      <c r="E132" s="84" t="str">
        <f t="shared" si="47"/>
        <v>238</v>
      </c>
      <c r="F132" s="28" t="str">
        <f t="shared" si="67"/>
        <v>ΧΙΟΣ</v>
      </c>
      <c r="G132" s="29" t="str">
        <f t="shared" si="56"/>
        <v>238Α</v>
      </c>
      <c r="H132" s="30" t="s">
        <v>5</v>
      </c>
      <c r="I132" s="33" t="s">
        <v>9</v>
      </c>
      <c r="J132" s="158">
        <v>10</v>
      </c>
      <c r="K132" s="159"/>
      <c r="L132" s="160">
        <v>1</v>
      </c>
      <c r="M132" s="161"/>
      <c r="N132" s="488" t="s">
        <v>173</v>
      </c>
      <c r="O132" s="595" t="s">
        <v>201</v>
      </c>
      <c r="P132" s="560" t="s">
        <v>174</v>
      </c>
      <c r="Q132" s="744" t="s">
        <v>175</v>
      </c>
      <c r="R132" s="489"/>
      <c r="S132" s="489"/>
      <c r="T132" s="489"/>
      <c r="U132" s="489"/>
      <c r="V132" s="489"/>
      <c r="W132" s="489"/>
      <c r="X132" s="672"/>
    </row>
    <row r="133" spans="1:24" ht="12" customHeight="1" x14ac:dyDescent="0.2">
      <c r="A133" s="13" t="s">
        <v>18</v>
      </c>
      <c r="B133" s="14" t="str">
        <f t="shared" si="40"/>
        <v>238</v>
      </c>
      <c r="C133" s="15" t="s">
        <v>64</v>
      </c>
      <c r="D133" s="16" t="s">
        <v>65</v>
      </c>
      <c r="E133" s="84" t="str">
        <f t="shared" si="47"/>
        <v>238</v>
      </c>
      <c r="F133" s="28" t="str">
        <f t="shared" ref="F133" si="71">RIGHT(A133,LEN(A133)-5)</f>
        <v>ΧΙΟΣ</v>
      </c>
      <c r="G133" s="29" t="str">
        <f t="shared" si="56"/>
        <v>238Α</v>
      </c>
      <c r="H133" s="30" t="s">
        <v>7</v>
      </c>
      <c r="I133" s="33" t="s">
        <v>8</v>
      </c>
      <c r="J133" s="158">
        <v>18</v>
      </c>
      <c r="K133" s="159"/>
      <c r="L133" s="160"/>
      <c r="M133" s="161">
        <v>3</v>
      </c>
      <c r="N133" s="488" t="s">
        <v>173</v>
      </c>
      <c r="O133" s="595" t="s">
        <v>201</v>
      </c>
      <c r="P133" s="560" t="s">
        <v>174</v>
      </c>
      <c r="Q133" s="744" t="s">
        <v>175</v>
      </c>
      <c r="R133" s="489"/>
      <c r="S133" s="489"/>
      <c r="T133" s="489"/>
      <c r="U133" s="489"/>
      <c r="V133" s="489"/>
      <c r="W133" s="489"/>
      <c r="X133" s="672"/>
    </row>
    <row r="134" spans="1:24" ht="12" customHeight="1" x14ac:dyDescent="0.2">
      <c r="A134" s="13" t="s">
        <v>18</v>
      </c>
      <c r="B134" s="14" t="str">
        <f t="shared" si="40"/>
        <v>238</v>
      </c>
      <c r="C134" s="15" t="s">
        <v>64</v>
      </c>
      <c r="D134" s="16" t="s">
        <v>65</v>
      </c>
      <c r="E134" s="84" t="str">
        <f t="shared" si="47"/>
        <v>238</v>
      </c>
      <c r="F134" s="28" t="str">
        <f t="shared" si="67"/>
        <v>ΧΙΟΣ</v>
      </c>
      <c r="G134" s="29" t="str">
        <f t="shared" si="56"/>
        <v>238Α</v>
      </c>
      <c r="H134" s="30" t="s">
        <v>7</v>
      </c>
      <c r="I134" s="33" t="s">
        <v>9</v>
      </c>
      <c r="J134" s="158">
        <v>30</v>
      </c>
      <c r="K134" s="159"/>
      <c r="L134" s="160">
        <v>3</v>
      </c>
      <c r="M134" s="161"/>
      <c r="N134" s="488" t="s">
        <v>173</v>
      </c>
      <c r="O134" s="595" t="s">
        <v>201</v>
      </c>
      <c r="P134" s="560" t="s">
        <v>174</v>
      </c>
      <c r="Q134" s="744" t="s">
        <v>175</v>
      </c>
      <c r="R134" s="489"/>
      <c r="S134" s="489"/>
      <c r="T134" s="489"/>
      <c r="U134" s="489"/>
      <c r="V134" s="489"/>
      <c r="W134" s="489"/>
      <c r="X134" s="672"/>
    </row>
    <row r="135" spans="1:24" ht="12" customHeight="1" x14ac:dyDescent="0.2">
      <c r="A135" s="13" t="s">
        <v>18</v>
      </c>
      <c r="B135" s="14" t="str">
        <f t="shared" si="40"/>
        <v>238</v>
      </c>
      <c r="C135" s="15" t="s">
        <v>64</v>
      </c>
      <c r="D135" s="16" t="s">
        <v>65</v>
      </c>
      <c r="E135" s="84" t="str">
        <f t="shared" si="47"/>
        <v>238</v>
      </c>
      <c r="F135" s="47" t="str">
        <f t="shared" ref="F135" si="72">RIGHT(A135,LEN(A135)-5)</f>
        <v>ΧΙΟΣ</v>
      </c>
      <c r="G135" s="29" t="str">
        <f t="shared" si="56"/>
        <v>238Α</v>
      </c>
      <c r="H135" s="49" t="s">
        <v>6</v>
      </c>
      <c r="I135" s="50" t="s">
        <v>8</v>
      </c>
      <c r="J135" s="188">
        <v>0</v>
      </c>
      <c r="K135" s="178"/>
      <c r="L135" s="189"/>
      <c r="M135" s="194">
        <v>0</v>
      </c>
      <c r="N135" s="495" t="s">
        <v>173</v>
      </c>
      <c r="O135" s="595" t="s">
        <v>201</v>
      </c>
      <c r="P135" s="564" t="s">
        <v>174</v>
      </c>
      <c r="Q135" s="750" t="s">
        <v>175</v>
      </c>
      <c r="R135" s="496"/>
      <c r="S135" s="496"/>
      <c r="T135" s="496"/>
      <c r="U135" s="496"/>
      <c r="V135" s="496"/>
      <c r="W135" s="496"/>
      <c r="X135" s="678"/>
    </row>
    <row r="136" spans="1:24" ht="12" customHeight="1" thickBot="1" x14ac:dyDescent="0.25">
      <c r="A136" s="13" t="s">
        <v>18</v>
      </c>
      <c r="B136" s="14" t="str">
        <f t="shared" si="40"/>
        <v>238</v>
      </c>
      <c r="C136" s="15" t="s">
        <v>64</v>
      </c>
      <c r="D136" s="16" t="s">
        <v>65</v>
      </c>
      <c r="E136" s="123" t="str">
        <f t="shared" si="47"/>
        <v>238</v>
      </c>
      <c r="F136" s="124" t="str">
        <f t="shared" si="67"/>
        <v>ΧΙΟΣ</v>
      </c>
      <c r="G136" s="140" t="str">
        <f t="shared" si="56"/>
        <v>238Α</v>
      </c>
      <c r="H136" s="49" t="s">
        <v>6</v>
      </c>
      <c r="I136" s="50" t="s">
        <v>9</v>
      </c>
      <c r="J136" s="188">
        <v>3</v>
      </c>
      <c r="K136" s="181"/>
      <c r="L136" s="189">
        <v>1</v>
      </c>
      <c r="M136" s="194"/>
      <c r="N136" s="495" t="s">
        <v>173</v>
      </c>
      <c r="O136" s="606" t="s">
        <v>201</v>
      </c>
      <c r="P136" s="564" t="s">
        <v>174</v>
      </c>
      <c r="Q136" s="750" t="s">
        <v>175</v>
      </c>
      <c r="R136" s="496"/>
      <c r="S136" s="496"/>
      <c r="T136" s="496"/>
      <c r="U136" s="496"/>
      <c r="V136" s="496"/>
      <c r="W136" s="496"/>
      <c r="X136" s="678"/>
    </row>
    <row r="137" spans="1:24" ht="12" customHeight="1" thickTop="1" x14ac:dyDescent="0.2">
      <c r="A137" s="13" t="s">
        <v>50</v>
      </c>
      <c r="B137" s="14" t="str">
        <f t="shared" si="40"/>
        <v>239</v>
      </c>
      <c r="C137" s="195" t="s">
        <v>67</v>
      </c>
      <c r="D137" s="102" t="s">
        <v>66</v>
      </c>
      <c r="E137" s="182" t="str">
        <f t="shared" si="47"/>
        <v>239</v>
      </c>
      <c r="F137" s="183" t="str">
        <f t="shared" ref="F137" si="73">RIGHT(A137,LEN(A137)-5)</f>
        <v>ΚΥΚΛΑΔΕΣ</v>
      </c>
      <c r="G137" s="19" t="str">
        <f t="shared" si="56"/>
        <v>239Α</v>
      </c>
      <c r="H137" s="148" t="s">
        <v>3</v>
      </c>
      <c r="I137" s="149" t="s">
        <v>8</v>
      </c>
      <c r="J137" s="184">
        <v>3</v>
      </c>
      <c r="K137" s="155"/>
      <c r="L137" s="185"/>
      <c r="M137" s="186">
        <v>1</v>
      </c>
      <c r="N137" s="493" t="s">
        <v>193</v>
      </c>
      <c r="O137" s="595" t="s">
        <v>200</v>
      </c>
      <c r="P137" s="566">
        <v>2281082040</v>
      </c>
      <c r="Q137" s="751" t="s">
        <v>187</v>
      </c>
      <c r="R137" s="499"/>
      <c r="S137" s="499"/>
      <c r="T137" s="499"/>
      <c r="U137" s="499"/>
      <c r="V137" s="499"/>
      <c r="W137" s="499"/>
      <c r="X137" s="679"/>
    </row>
    <row r="138" spans="1:24" ht="12" customHeight="1" x14ac:dyDescent="0.2">
      <c r="A138" s="13" t="s">
        <v>50</v>
      </c>
      <c r="B138" s="14" t="str">
        <f t="shared" si="40"/>
        <v>239</v>
      </c>
      <c r="C138" s="196" t="s">
        <v>67</v>
      </c>
      <c r="D138" s="16" t="s">
        <v>66</v>
      </c>
      <c r="E138" s="84" t="str">
        <f t="shared" si="47"/>
        <v>239</v>
      </c>
      <c r="F138" s="28" t="str">
        <f t="shared" si="67"/>
        <v>ΚΥΚΛΑΔΕΣ</v>
      </c>
      <c r="G138" s="29" t="str">
        <f t="shared" si="56"/>
        <v>239Α</v>
      </c>
      <c r="H138" s="30" t="s">
        <v>3</v>
      </c>
      <c r="I138" s="33" t="s">
        <v>9</v>
      </c>
      <c r="J138" s="158">
        <v>2</v>
      </c>
      <c r="K138" s="159"/>
      <c r="L138" s="160">
        <v>1</v>
      </c>
      <c r="M138" s="161"/>
      <c r="N138" s="488" t="s">
        <v>193</v>
      </c>
      <c r="O138" s="595" t="s">
        <v>200</v>
      </c>
      <c r="P138" s="567">
        <v>2281082040</v>
      </c>
      <c r="Q138" s="752" t="s">
        <v>187</v>
      </c>
      <c r="R138" s="500"/>
      <c r="S138" s="500"/>
      <c r="T138" s="500"/>
      <c r="U138" s="500"/>
      <c r="V138" s="500"/>
      <c r="W138" s="500"/>
      <c r="X138" s="680"/>
    </row>
    <row r="139" spans="1:24" ht="12" customHeight="1" x14ac:dyDescent="0.2">
      <c r="A139" s="13" t="s">
        <v>50</v>
      </c>
      <c r="B139" s="14" t="str">
        <f t="shared" si="40"/>
        <v>239</v>
      </c>
      <c r="C139" s="196" t="s">
        <v>67</v>
      </c>
      <c r="D139" s="16" t="s">
        <v>66</v>
      </c>
      <c r="E139" s="84" t="str">
        <f t="shared" si="47"/>
        <v>239</v>
      </c>
      <c r="F139" s="28" t="str">
        <f>RIGHT(A139,LEN(A139)-5)</f>
        <v>ΚΥΚΛΑΔΕΣ</v>
      </c>
      <c r="G139" s="29" t="str">
        <f t="shared" si="56"/>
        <v>239Α</v>
      </c>
      <c r="H139" s="30" t="s">
        <v>4</v>
      </c>
      <c r="I139" s="33" t="s">
        <v>8</v>
      </c>
      <c r="J139" s="158">
        <v>0</v>
      </c>
      <c r="K139" s="159"/>
      <c r="L139" s="160"/>
      <c r="M139" s="161">
        <v>0</v>
      </c>
      <c r="N139" s="488" t="s">
        <v>193</v>
      </c>
      <c r="O139" s="595" t="s">
        <v>200</v>
      </c>
      <c r="P139" s="567">
        <v>2281082040</v>
      </c>
      <c r="Q139" s="752" t="s">
        <v>187</v>
      </c>
      <c r="R139" s="500"/>
      <c r="S139" s="500"/>
      <c r="T139" s="500"/>
      <c r="U139" s="500"/>
      <c r="V139" s="500"/>
      <c r="W139" s="500"/>
      <c r="X139" s="680"/>
    </row>
    <row r="140" spans="1:24" ht="12" customHeight="1" x14ac:dyDescent="0.2">
      <c r="A140" s="13" t="s">
        <v>50</v>
      </c>
      <c r="B140" s="14" t="str">
        <f t="shared" si="40"/>
        <v>239</v>
      </c>
      <c r="C140" s="196" t="s">
        <v>67</v>
      </c>
      <c r="D140" s="16" t="s">
        <v>66</v>
      </c>
      <c r="E140" s="84" t="str">
        <f t="shared" si="47"/>
        <v>239</v>
      </c>
      <c r="F140" s="28" t="str">
        <f>RIGHT(A140,LEN(A140)-5)</f>
        <v>ΚΥΚΛΑΔΕΣ</v>
      </c>
      <c r="G140" s="29" t="str">
        <f t="shared" si="56"/>
        <v>239Α</v>
      </c>
      <c r="H140" s="30" t="s">
        <v>4</v>
      </c>
      <c r="I140" s="33" t="s">
        <v>9</v>
      </c>
      <c r="J140" s="158">
        <v>6</v>
      </c>
      <c r="K140" s="159"/>
      <c r="L140" s="160">
        <v>1</v>
      </c>
      <c r="M140" s="161"/>
      <c r="N140" s="488" t="s">
        <v>193</v>
      </c>
      <c r="O140" s="595" t="s">
        <v>200</v>
      </c>
      <c r="P140" s="567">
        <v>2281082040</v>
      </c>
      <c r="Q140" s="752" t="s">
        <v>187</v>
      </c>
      <c r="R140" s="500"/>
      <c r="S140" s="500"/>
      <c r="T140" s="500"/>
      <c r="U140" s="500"/>
      <c r="V140" s="500"/>
      <c r="W140" s="500"/>
      <c r="X140" s="680"/>
    </row>
    <row r="141" spans="1:24" ht="12" customHeight="1" x14ac:dyDescent="0.2">
      <c r="A141" s="13" t="s">
        <v>50</v>
      </c>
      <c r="B141" s="14" t="str">
        <f t="shared" si="40"/>
        <v>239</v>
      </c>
      <c r="C141" s="196" t="s">
        <v>67</v>
      </c>
      <c r="D141" s="197" t="s">
        <v>66</v>
      </c>
      <c r="E141" s="84" t="str">
        <f t="shared" si="47"/>
        <v>239</v>
      </c>
      <c r="F141" s="28" t="str">
        <f t="shared" ref="F141" si="74">RIGHT(A141,LEN(A141)-5)</f>
        <v>ΚΥΚΛΑΔΕΣ</v>
      </c>
      <c r="G141" s="29" t="str">
        <f t="shared" si="56"/>
        <v>239Α</v>
      </c>
      <c r="H141" s="30" t="s">
        <v>5</v>
      </c>
      <c r="I141" s="33" t="s">
        <v>8</v>
      </c>
      <c r="J141" s="158">
        <v>0</v>
      </c>
      <c r="K141" s="159">
        <f>SUM(J137:J146)</f>
        <v>25</v>
      </c>
      <c r="L141" s="160"/>
      <c r="M141" s="161"/>
      <c r="N141" s="162" t="s">
        <v>193</v>
      </c>
      <c r="O141" s="596" t="s">
        <v>200</v>
      </c>
      <c r="P141" s="568">
        <v>2281082040</v>
      </c>
      <c r="Q141" s="753" t="s">
        <v>187</v>
      </c>
      <c r="R141" s="447"/>
      <c r="S141" s="447"/>
      <c r="T141" s="447"/>
      <c r="U141" s="447"/>
      <c r="V141" s="447"/>
      <c r="W141" s="447"/>
      <c r="X141" s="681"/>
    </row>
    <row r="142" spans="1:24" ht="12" customHeight="1" x14ac:dyDescent="0.2">
      <c r="A142" s="13" t="s">
        <v>50</v>
      </c>
      <c r="B142" s="14" t="str">
        <f t="shared" si="40"/>
        <v>239</v>
      </c>
      <c r="C142" s="196" t="s">
        <v>67</v>
      </c>
      <c r="D142" s="16" t="s">
        <v>66</v>
      </c>
      <c r="E142" s="84" t="str">
        <f t="shared" si="47"/>
        <v>239</v>
      </c>
      <c r="F142" s="28" t="str">
        <f t="shared" si="67"/>
        <v>ΚΥΚΛΑΔΕΣ</v>
      </c>
      <c r="G142" s="29" t="str">
        <f t="shared" si="56"/>
        <v>239Α</v>
      </c>
      <c r="H142" s="30" t="s">
        <v>5</v>
      </c>
      <c r="I142" s="33" t="s">
        <v>9</v>
      </c>
      <c r="J142" s="158">
        <v>1</v>
      </c>
      <c r="K142" s="159"/>
      <c r="L142" s="160">
        <v>1</v>
      </c>
      <c r="M142" s="161"/>
      <c r="N142" s="488" t="s">
        <v>193</v>
      </c>
      <c r="O142" s="595" t="s">
        <v>200</v>
      </c>
      <c r="P142" s="567">
        <v>2281082040</v>
      </c>
      <c r="Q142" s="752" t="s">
        <v>187</v>
      </c>
      <c r="R142" s="500"/>
      <c r="S142" s="500"/>
      <c r="T142" s="500"/>
      <c r="U142" s="500"/>
      <c r="V142" s="500"/>
      <c r="W142" s="500"/>
      <c r="X142" s="680"/>
    </row>
    <row r="143" spans="1:24" ht="12" customHeight="1" x14ac:dyDescent="0.2">
      <c r="A143" s="13" t="s">
        <v>50</v>
      </c>
      <c r="B143" s="14" t="str">
        <f t="shared" si="40"/>
        <v>239</v>
      </c>
      <c r="C143" s="196" t="s">
        <v>67</v>
      </c>
      <c r="D143" s="16" t="s">
        <v>66</v>
      </c>
      <c r="E143" s="84" t="str">
        <f t="shared" si="47"/>
        <v>239</v>
      </c>
      <c r="F143" s="28" t="str">
        <f t="shared" ref="F143" si="75">RIGHT(A143,LEN(A143)-5)</f>
        <v>ΚΥΚΛΑΔΕΣ</v>
      </c>
      <c r="G143" s="29" t="str">
        <f t="shared" si="56"/>
        <v>239Α</v>
      </c>
      <c r="H143" s="30" t="s">
        <v>7</v>
      </c>
      <c r="I143" s="33" t="s">
        <v>8</v>
      </c>
      <c r="J143" s="158">
        <v>0</v>
      </c>
      <c r="K143" s="159"/>
      <c r="L143" s="198"/>
      <c r="M143" s="199">
        <v>0</v>
      </c>
      <c r="N143" s="488" t="s">
        <v>193</v>
      </c>
      <c r="O143" s="595" t="s">
        <v>200</v>
      </c>
      <c r="P143" s="567">
        <v>2281082040</v>
      </c>
      <c r="Q143" s="752" t="s">
        <v>187</v>
      </c>
      <c r="R143" s="500"/>
      <c r="S143" s="500"/>
      <c r="T143" s="500"/>
      <c r="U143" s="500"/>
      <c r="V143" s="500"/>
      <c r="W143" s="500"/>
      <c r="X143" s="680"/>
    </row>
    <row r="144" spans="1:24" ht="12" customHeight="1" x14ac:dyDescent="0.2">
      <c r="A144" s="13" t="s">
        <v>50</v>
      </c>
      <c r="B144" s="14" t="str">
        <f t="shared" si="40"/>
        <v>239</v>
      </c>
      <c r="C144" s="196" t="s">
        <v>67</v>
      </c>
      <c r="D144" s="16" t="s">
        <v>66</v>
      </c>
      <c r="E144" s="84" t="str">
        <f t="shared" si="47"/>
        <v>239</v>
      </c>
      <c r="F144" s="28" t="str">
        <f t="shared" si="67"/>
        <v>ΚΥΚΛΑΔΕΣ</v>
      </c>
      <c r="G144" s="29" t="str">
        <f t="shared" si="56"/>
        <v>239Α</v>
      </c>
      <c r="H144" s="30" t="s">
        <v>7</v>
      </c>
      <c r="I144" s="33" t="s">
        <v>9</v>
      </c>
      <c r="J144" s="158">
        <v>7</v>
      </c>
      <c r="K144" s="159"/>
      <c r="L144" s="200">
        <v>1</v>
      </c>
      <c r="M144" s="161"/>
      <c r="N144" s="488" t="s">
        <v>193</v>
      </c>
      <c r="O144" s="595" t="s">
        <v>200</v>
      </c>
      <c r="P144" s="567">
        <v>2281082040</v>
      </c>
      <c r="Q144" s="752" t="s">
        <v>187</v>
      </c>
      <c r="R144" s="500"/>
      <c r="S144" s="500"/>
      <c r="T144" s="500"/>
      <c r="U144" s="500"/>
      <c r="V144" s="500"/>
      <c r="W144" s="500"/>
      <c r="X144" s="680"/>
    </row>
    <row r="145" spans="1:24" ht="12" customHeight="1" x14ac:dyDescent="0.2">
      <c r="A145" s="13" t="s">
        <v>50</v>
      </c>
      <c r="B145" s="14" t="str">
        <f t="shared" si="40"/>
        <v>239</v>
      </c>
      <c r="C145" s="196" t="s">
        <v>67</v>
      </c>
      <c r="D145" s="16" t="s">
        <v>66</v>
      </c>
      <c r="E145" s="84" t="str">
        <f t="shared" si="47"/>
        <v>239</v>
      </c>
      <c r="F145" s="47" t="str">
        <f t="shared" ref="F145" si="76">RIGHT(A145,LEN(A145)-5)</f>
        <v>ΚΥΚΛΑΔΕΣ</v>
      </c>
      <c r="G145" s="29" t="str">
        <f t="shared" si="56"/>
        <v>239Α</v>
      </c>
      <c r="H145" s="49" t="s">
        <v>6</v>
      </c>
      <c r="I145" s="50" t="s">
        <v>8</v>
      </c>
      <c r="J145" s="188">
        <v>0</v>
      </c>
      <c r="K145" s="178"/>
      <c r="L145" s="189"/>
      <c r="M145" s="194">
        <v>0</v>
      </c>
      <c r="N145" s="495" t="s">
        <v>193</v>
      </c>
      <c r="O145" s="595" t="s">
        <v>200</v>
      </c>
      <c r="P145" s="569">
        <v>2281082040</v>
      </c>
      <c r="Q145" s="754" t="s">
        <v>187</v>
      </c>
      <c r="R145" s="501"/>
      <c r="S145" s="501"/>
      <c r="T145" s="501"/>
      <c r="U145" s="501"/>
      <c r="V145" s="501"/>
      <c r="W145" s="501"/>
      <c r="X145" s="682"/>
    </row>
    <row r="146" spans="1:24" ht="12" customHeight="1" thickBot="1" x14ac:dyDescent="0.25">
      <c r="A146" s="13" t="s">
        <v>50</v>
      </c>
      <c r="B146" s="14" t="str">
        <f t="shared" ref="B146:B209" si="77">LEFT(A146,3)</f>
        <v>239</v>
      </c>
      <c r="C146" s="196" t="s">
        <v>67</v>
      </c>
      <c r="D146" s="16" t="s">
        <v>66</v>
      </c>
      <c r="E146" s="84" t="str">
        <f t="shared" si="47"/>
        <v>239</v>
      </c>
      <c r="F146" s="47" t="str">
        <f t="shared" si="67"/>
        <v>ΚΥΚΛΑΔΕΣ</v>
      </c>
      <c r="G146" s="48" t="str">
        <f t="shared" si="56"/>
        <v>239Α</v>
      </c>
      <c r="H146" s="125" t="s">
        <v>6</v>
      </c>
      <c r="I146" s="126" t="s">
        <v>9</v>
      </c>
      <c r="J146" s="191">
        <v>6</v>
      </c>
      <c r="K146" s="181"/>
      <c r="L146" s="192">
        <v>1</v>
      </c>
      <c r="M146" s="193"/>
      <c r="N146" s="497" t="s">
        <v>193</v>
      </c>
      <c r="O146" s="597" t="s">
        <v>200</v>
      </c>
      <c r="P146" s="570">
        <v>2281082040</v>
      </c>
      <c r="Q146" s="755" t="s">
        <v>187</v>
      </c>
      <c r="R146" s="502"/>
      <c r="S146" s="502"/>
      <c r="T146" s="502"/>
      <c r="U146" s="502"/>
      <c r="V146" s="502"/>
      <c r="W146" s="502"/>
      <c r="X146" s="683"/>
    </row>
    <row r="147" spans="1:24" ht="12" customHeight="1" thickTop="1" x14ac:dyDescent="0.2">
      <c r="A147" s="13" t="s">
        <v>51</v>
      </c>
      <c r="B147" s="14" t="str">
        <f t="shared" si="77"/>
        <v>244</v>
      </c>
      <c r="C147" s="196" t="s">
        <v>67</v>
      </c>
      <c r="D147" s="201" t="s">
        <v>101</v>
      </c>
      <c r="E147" s="173" t="str">
        <f t="shared" si="47"/>
        <v>244</v>
      </c>
      <c r="F147" s="202" t="str">
        <f t="shared" ref="F147" si="78">RIGHT(A147,LEN(A147)-5)</f>
        <v>ΔΩΔ/ΝΗΣΟΥ (ΡΟΔΟΣ)</v>
      </c>
      <c r="G147" s="57" t="str">
        <f t="shared" si="56"/>
        <v>244Α</v>
      </c>
      <c r="H147" s="148" t="s">
        <v>3</v>
      </c>
      <c r="I147" s="149" t="s">
        <v>8</v>
      </c>
      <c r="J147" s="150">
        <v>1</v>
      </c>
      <c r="K147" s="61"/>
      <c r="L147" s="203"/>
      <c r="M147" s="204">
        <v>1</v>
      </c>
      <c r="N147" s="484" t="s">
        <v>335</v>
      </c>
      <c r="O147" s="598" t="s">
        <v>334</v>
      </c>
      <c r="P147" s="558">
        <v>2241063950</v>
      </c>
      <c r="Q147" s="742" t="s">
        <v>270</v>
      </c>
      <c r="R147" s="485"/>
      <c r="S147" s="485"/>
      <c r="T147" s="485"/>
      <c r="U147" s="485"/>
      <c r="V147" s="485"/>
      <c r="W147" s="485"/>
      <c r="X147" s="670"/>
    </row>
    <row r="148" spans="1:24" ht="12" customHeight="1" x14ac:dyDescent="0.2">
      <c r="A148" s="13" t="s">
        <v>51</v>
      </c>
      <c r="B148" s="14" t="str">
        <f t="shared" si="77"/>
        <v>244</v>
      </c>
      <c r="C148" s="196" t="s">
        <v>67</v>
      </c>
      <c r="D148" s="205" t="s">
        <v>101</v>
      </c>
      <c r="E148" s="84" t="str">
        <f t="shared" si="47"/>
        <v>244</v>
      </c>
      <c r="F148" s="28" t="str">
        <f t="shared" si="67"/>
        <v>ΔΩΔ/ΝΗΣΟΥ (ΡΟΔΟΣ)</v>
      </c>
      <c r="G148" s="29" t="str">
        <f t="shared" si="56"/>
        <v>244Α</v>
      </c>
      <c r="H148" s="30" t="s">
        <v>3</v>
      </c>
      <c r="I148" s="33" t="s">
        <v>9</v>
      </c>
      <c r="J148" s="65">
        <v>3</v>
      </c>
      <c r="K148" s="66"/>
      <c r="L148" s="67">
        <v>1</v>
      </c>
      <c r="M148" s="68"/>
      <c r="N148" s="463" t="s">
        <v>335</v>
      </c>
      <c r="O148" s="595" t="s">
        <v>334</v>
      </c>
      <c r="P148" s="548">
        <v>2241063950</v>
      </c>
      <c r="Q148" s="734" t="s">
        <v>270</v>
      </c>
      <c r="R148" s="479"/>
      <c r="S148" s="479"/>
      <c r="T148" s="479"/>
      <c r="U148" s="479"/>
      <c r="V148" s="479"/>
      <c r="W148" s="479"/>
      <c r="X148" s="662"/>
    </row>
    <row r="149" spans="1:24" ht="12" customHeight="1" x14ac:dyDescent="0.2">
      <c r="A149" s="13" t="s">
        <v>51</v>
      </c>
      <c r="B149" s="14" t="str">
        <f t="shared" si="77"/>
        <v>244</v>
      </c>
      <c r="C149" s="196" t="s">
        <v>67</v>
      </c>
      <c r="D149" s="205" t="s">
        <v>101</v>
      </c>
      <c r="E149" s="84" t="str">
        <f t="shared" si="47"/>
        <v>244</v>
      </c>
      <c r="F149" s="18" t="str">
        <f t="shared" ref="F149" si="79">RIGHT(A149,LEN(A149)-5)</f>
        <v>ΔΩΔ/ΝΗΣΟΥ (ΡΟΔΟΣ)</v>
      </c>
      <c r="G149" s="29" t="str">
        <f t="shared" si="56"/>
        <v>244Α</v>
      </c>
      <c r="H149" s="20" t="s">
        <v>4</v>
      </c>
      <c r="I149" s="21" t="s">
        <v>8</v>
      </c>
      <c r="J149" s="111">
        <v>4</v>
      </c>
      <c r="K149" s="66"/>
      <c r="L149" s="198"/>
      <c r="M149" s="199">
        <v>1</v>
      </c>
      <c r="N149" s="469" t="s">
        <v>335</v>
      </c>
      <c r="O149" s="595" t="s">
        <v>334</v>
      </c>
      <c r="P149" s="547">
        <v>2241063950</v>
      </c>
      <c r="Q149" s="756" t="s">
        <v>270</v>
      </c>
      <c r="R149" s="503"/>
      <c r="S149" s="503"/>
      <c r="T149" s="503"/>
      <c r="U149" s="503"/>
      <c r="V149" s="503"/>
      <c r="W149" s="503"/>
      <c r="X149" s="684"/>
    </row>
    <row r="150" spans="1:24" ht="12" customHeight="1" x14ac:dyDescent="0.2">
      <c r="A150" s="13" t="s">
        <v>51</v>
      </c>
      <c r="B150" s="14" t="str">
        <f t="shared" si="77"/>
        <v>244</v>
      </c>
      <c r="C150" s="196" t="s">
        <v>67</v>
      </c>
      <c r="D150" s="205" t="s">
        <v>101</v>
      </c>
      <c r="E150" s="84" t="str">
        <f t="shared" si="47"/>
        <v>244</v>
      </c>
      <c r="F150" s="18" t="str">
        <f t="shared" si="67"/>
        <v>ΔΩΔ/ΝΗΣΟΥ (ΡΟΔΟΣ)</v>
      </c>
      <c r="G150" s="29" t="str">
        <f t="shared" si="56"/>
        <v>244Α</v>
      </c>
      <c r="H150" s="20" t="s">
        <v>4</v>
      </c>
      <c r="I150" s="21" t="s">
        <v>9</v>
      </c>
      <c r="J150" s="111">
        <v>5</v>
      </c>
      <c r="K150" s="66"/>
      <c r="L150" s="198">
        <v>1</v>
      </c>
      <c r="M150" s="199"/>
      <c r="N150" s="469" t="s">
        <v>335</v>
      </c>
      <c r="O150" s="595" t="s">
        <v>334</v>
      </c>
      <c r="P150" s="547">
        <v>2241063950</v>
      </c>
      <c r="Q150" s="756" t="s">
        <v>270</v>
      </c>
      <c r="R150" s="503"/>
      <c r="S150" s="503"/>
      <c r="T150" s="503"/>
      <c r="U150" s="503"/>
      <c r="V150" s="503"/>
      <c r="W150" s="503"/>
      <c r="X150" s="684"/>
    </row>
    <row r="151" spans="1:24" ht="12" customHeight="1" x14ac:dyDescent="0.2">
      <c r="A151" s="13" t="s">
        <v>51</v>
      </c>
      <c r="B151" s="14" t="str">
        <f t="shared" si="77"/>
        <v>244</v>
      </c>
      <c r="C151" s="196" t="s">
        <v>67</v>
      </c>
      <c r="D151" s="205" t="s">
        <v>101</v>
      </c>
      <c r="E151" s="84" t="str">
        <f t="shared" si="47"/>
        <v>244</v>
      </c>
      <c r="F151" s="28" t="str">
        <f t="shared" ref="F151" si="80">RIGHT(A151,LEN(A151)-5)</f>
        <v>ΔΩΔ/ΝΗΣΟΥ (ΡΟΔΟΣ)</v>
      </c>
      <c r="G151" s="29" t="str">
        <f t="shared" si="56"/>
        <v>244Α</v>
      </c>
      <c r="H151" s="30" t="s">
        <v>5</v>
      </c>
      <c r="I151" s="33" t="s">
        <v>8</v>
      </c>
      <c r="J151" s="65">
        <v>65</v>
      </c>
      <c r="K151" s="66"/>
      <c r="L151" s="67"/>
      <c r="M151" s="68">
        <v>5</v>
      </c>
      <c r="N151" s="206" t="s">
        <v>335</v>
      </c>
      <c r="O151" s="596" t="s">
        <v>334</v>
      </c>
      <c r="P151" s="549">
        <v>2241063950</v>
      </c>
      <c r="Q151" s="735" t="s">
        <v>270</v>
      </c>
      <c r="R151" s="443"/>
      <c r="S151" s="443"/>
      <c r="T151" s="443"/>
      <c r="U151" s="443"/>
      <c r="V151" s="443"/>
      <c r="W151" s="443"/>
      <c r="X151" s="663"/>
    </row>
    <row r="152" spans="1:24" ht="12" customHeight="1" x14ac:dyDescent="0.2">
      <c r="A152" s="13" t="s">
        <v>51</v>
      </c>
      <c r="B152" s="14" t="str">
        <f t="shared" si="77"/>
        <v>244</v>
      </c>
      <c r="C152" s="196" t="s">
        <v>67</v>
      </c>
      <c r="D152" s="205" t="s">
        <v>101</v>
      </c>
      <c r="E152" s="84" t="str">
        <f t="shared" si="47"/>
        <v>244</v>
      </c>
      <c r="F152" s="28" t="str">
        <f t="shared" si="67"/>
        <v>ΔΩΔ/ΝΗΣΟΥ (ΡΟΔΟΣ)</v>
      </c>
      <c r="G152" s="29" t="str">
        <f t="shared" si="56"/>
        <v>244Α</v>
      </c>
      <c r="H152" s="30" t="s">
        <v>5</v>
      </c>
      <c r="I152" s="33" t="s">
        <v>9</v>
      </c>
      <c r="J152" s="65">
        <v>103</v>
      </c>
      <c r="K152" s="66">
        <f>SUM(J147:J156)</f>
        <v>216</v>
      </c>
      <c r="L152" s="67">
        <v>7</v>
      </c>
      <c r="M152" s="68"/>
      <c r="N152" s="463" t="s">
        <v>335</v>
      </c>
      <c r="O152" s="595" t="s">
        <v>334</v>
      </c>
      <c r="P152" s="548">
        <v>2241063950</v>
      </c>
      <c r="Q152" s="734" t="s">
        <v>270</v>
      </c>
      <c r="R152" s="479"/>
      <c r="S152" s="479"/>
      <c r="T152" s="479"/>
      <c r="U152" s="479"/>
      <c r="V152" s="479"/>
      <c r="W152" s="479"/>
      <c r="X152" s="662"/>
    </row>
    <row r="153" spans="1:24" ht="12" customHeight="1" x14ac:dyDescent="0.2">
      <c r="A153" s="13" t="s">
        <v>51</v>
      </c>
      <c r="B153" s="14" t="str">
        <f t="shared" si="77"/>
        <v>244</v>
      </c>
      <c r="C153" s="196" t="s">
        <v>67</v>
      </c>
      <c r="D153" s="205" t="s">
        <v>101</v>
      </c>
      <c r="E153" s="84" t="str">
        <f t="shared" si="47"/>
        <v>244</v>
      </c>
      <c r="F153" s="28" t="str">
        <f t="shared" ref="F153" si="81">RIGHT(A153,LEN(A153)-5)</f>
        <v>ΔΩΔ/ΝΗΣΟΥ (ΡΟΔΟΣ)</v>
      </c>
      <c r="G153" s="29" t="str">
        <f t="shared" si="56"/>
        <v>244Α</v>
      </c>
      <c r="H153" s="30" t="s">
        <v>7</v>
      </c>
      <c r="I153" s="33" t="s">
        <v>8</v>
      </c>
      <c r="J153" s="65">
        <v>3</v>
      </c>
      <c r="K153" s="66"/>
      <c r="L153" s="67"/>
      <c r="M153" s="68">
        <v>1</v>
      </c>
      <c r="N153" s="463" t="s">
        <v>335</v>
      </c>
      <c r="O153" s="595" t="s">
        <v>334</v>
      </c>
      <c r="P153" s="548">
        <v>2241063950</v>
      </c>
      <c r="Q153" s="734" t="s">
        <v>270</v>
      </c>
      <c r="R153" s="479"/>
      <c r="S153" s="479"/>
      <c r="T153" s="479"/>
      <c r="U153" s="479"/>
      <c r="V153" s="479"/>
      <c r="W153" s="479"/>
      <c r="X153" s="662"/>
    </row>
    <row r="154" spans="1:24" ht="12" customHeight="1" x14ac:dyDescent="0.2">
      <c r="A154" s="13" t="s">
        <v>51</v>
      </c>
      <c r="B154" s="14" t="str">
        <f t="shared" si="77"/>
        <v>244</v>
      </c>
      <c r="C154" s="207" t="s">
        <v>67</v>
      </c>
      <c r="D154" s="205" t="s">
        <v>101</v>
      </c>
      <c r="E154" s="84" t="str">
        <f t="shared" si="47"/>
        <v>244</v>
      </c>
      <c r="F154" s="28" t="str">
        <f t="shared" si="67"/>
        <v>ΔΩΔ/ΝΗΣΟΥ (ΡΟΔΟΣ)</v>
      </c>
      <c r="G154" s="29" t="str">
        <f t="shared" si="56"/>
        <v>244Α</v>
      </c>
      <c r="H154" s="30" t="s">
        <v>7</v>
      </c>
      <c r="I154" s="33" t="s">
        <v>9</v>
      </c>
      <c r="J154" s="65">
        <v>9</v>
      </c>
      <c r="K154" s="66"/>
      <c r="L154" s="67">
        <v>1</v>
      </c>
      <c r="M154" s="68"/>
      <c r="N154" s="463" t="s">
        <v>335</v>
      </c>
      <c r="O154" s="595" t="s">
        <v>334</v>
      </c>
      <c r="P154" s="548">
        <v>2241063950</v>
      </c>
      <c r="Q154" s="734" t="s">
        <v>270</v>
      </c>
      <c r="R154" s="479"/>
      <c r="S154" s="479"/>
      <c r="T154" s="479"/>
      <c r="U154" s="479"/>
      <c r="V154" s="479"/>
      <c r="W154" s="479"/>
      <c r="X154" s="662"/>
    </row>
    <row r="155" spans="1:24" ht="12" customHeight="1" x14ac:dyDescent="0.2">
      <c r="A155" s="13" t="s">
        <v>51</v>
      </c>
      <c r="B155" s="14" t="str">
        <f t="shared" si="77"/>
        <v>244</v>
      </c>
      <c r="C155" s="196" t="s">
        <v>67</v>
      </c>
      <c r="D155" s="205" t="s">
        <v>101</v>
      </c>
      <c r="E155" s="84" t="str">
        <f t="shared" si="47"/>
        <v>244</v>
      </c>
      <c r="F155" s="28" t="str">
        <f t="shared" ref="F155" si="82">RIGHT(A155,LEN(A155)-5)</f>
        <v>ΔΩΔ/ΝΗΣΟΥ (ΡΟΔΟΣ)</v>
      </c>
      <c r="G155" s="29" t="str">
        <f t="shared" si="56"/>
        <v>244Α</v>
      </c>
      <c r="H155" s="30" t="s">
        <v>6</v>
      </c>
      <c r="I155" s="33" t="s">
        <v>8</v>
      </c>
      <c r="J155" s="78">
        <v>7</v>
      </c>
      <c r="K155" s="82"/>
      <c r="L155" s="80"/>
      <c r="M155" s="81">
        <v>1</v>
      </c>
      <c r="N155" s="463" t="s">
        <v>335</v>
      </c>
      <c r="O155" s="595" t="s">
        <v>334</v>
      </c>
      <c r="P155" s="548">
        <v>2241063950</v>
      </c>
      <c r="Q155" s="734" t="s">
        <v>270</v>
      </c>
      <c r="R155" s="479"/>
      <c r="S155" s="479"/>
      <c r="T155" s="479"/>
      <c r="U155" s="479"/>
      <c r="V155" s="479"/>
      <c r="W155" s="479"/>
      <c r="X155" s="662"/>
    </row>
    <row r="156" spans="1:24" ht="12" customHeight="1" thickBot="1" x14ac:dyDescent="0.25">
      <c r="A156" s="13" t="s">
        <v>51</v>
      </c>
      <c r="B156" s="14" t="str">
        <f t="shared" si="77"/>
        <v>244</v>
      </c>
      <c r="C156" s="196" t="s">
        <v>67</v>
      </c>
      <c r="D156" s="205" t="s">
        <v>101</v>
      </c>
      <c r="E156" s="123" t="str">
        <f t="shared" si="47"/>
        <v>244</v>
      </c>
      <c r="F156" s="124" t="str">
        <f t="shared" si="67"/>
        <v>ΔΩΔ/ΝΗΣΟΥ (ΡΟΔΟΣ)</v>
      </c>
      <c r="G156" s="140" t="str">
        <f t="shared" si="56"/>
        <v>244Α</v>
      </c>
      <c r="H156" s="30" t="s">
        <v>6</v>
      </c>
      <c r="I156" s="33" t="s">
        <v>9</v>
      </c>
      <c r="J156" s="78">
        <v>16</v>
      </c>
      <c r="K156" s="128"/>
      <c r="L156" s="80">
        <v>1</v>
      </c>
      <c r="M156" s="81"/>
      <c r="N156" s="463" t="s">
        <v>335</v>
      </c>
      <c r="O156" s="606" t="s">
        <v>334</v>
      </c>
      <c r="P156" s="548">
        <v>2241063950</v>
      </c>
      <c r="Q156" s="734" t="s">
        <v>270</v>
      </c>
      <c r="R156" s="479"/>
      <c r="S156" s="479"/>
      <c r="T156" s="479"/>
      <c r="U156" s="479"/>
      <c r="V156" s="479"/>
      <c r="W156" s="479"/>
      <c r="X156" s="662"/>
    </row>
    <row r="157" spans="1:24" ht="12" customHeight="1" thickTop="1" x14ac:dyDescent="0.2">
      <c r="A157" s="13" t="s">
        <v>52</v>
      </c>
      <c r="B157" s="14" t="str">
        <f t="shared" si="77"/>
        <v>245</v>
      </c>
      <c r="C157" s="196" t="s">
        <v>67</v>
      </c>
      <c r="D157" s="205" t="s">
        <v>101</v>
      </c>
      <c r="E157" s="182" t="str">
        <f t="shared" si="47"/>
        <v>245</v>
      </c>
      <c r="F157" s="183" t="str">
        <f t="shared" ref="F157" si="83">RIGHT(A157,LEN(A157)-5)</f>
        <v>ΔΩΔ/ΝΗΣΟΥ (ΚΩΣ)</v>
      </c>
      <c r="G157" s="19" t="str">
        <f t="shared" si="56"/>
        <v>245Α</v>
      </c>
      <c r="H157" s="148" t="s">
        <v>3</v>
      </c>
      <c r="I157" s="149" t="s">
        <v>8</v>
      </c>
      <c r="J157" s="150">
        <v>1</v>
      </c>
      <c r="K157" s="61"/>
      <c r="L157" s="203"/>
      <c r="M157" s="204">
        <v>1</v>
      </c>
      <c r="N157" s="484" t="s">
        <v>271</v>
      </c>
      <c r="O157" s="595" t="s">
        <v>272</v>
      </c>
      <c r="P157" s="558">
        <v>2242022025</v>
      </c>
      <c r="Q157" s="742" t="s">
        <v>273</v>
      </c>
      <c r="R157" s="485"/>
      <c r="S157" s="485"/>
      <c r="T157" s="485"/>
      <c r="U157" s="485"/>
      <c r="V157" s="485"/>
      <c r="W157" s="485"/>
      <c r="X157" s="670"/>
    </row>
    <row r="158" spans="1:24" ht="12" customHeight="1" x14ac:dyDescent="0.2">
      <c r="A158" s="13" t="s">
        <v>52</v>
      </c>
      <c r="B158" s="14" t="str">
        <f t="shared" si="77"/>
        <v>245</v>
      </c>
      <c r="C158" s="196" t="s">
        <v>67</v>
      </c>
      <c r="D158" s="205" t="s">
        <v>101</v>
      </c>
      <c r="E158" s="84" t="str">
        <f t="shared" si="47"/>
        <v>245</v>
      </c>
      <c r="F158" s="28" t="str">
        <f t="shared" si="67"/>
        <v>ΔΩΔ/ΝΗΣΟΥ (ΚΩΣ)</v>
      </c>
      <c r="G158" s="29" t="str">
        <f t="shared" si="56"/>
        <v>245Α</v>
      </c>
      <c r="H158" s="30" t="s">
        <v>3</v>
      </c>
      <c r="I158" s="33" t="s">
        <v>9</v>
      </c>
      <c r="J158" s="65">
        <v>2</v>
      </c>
      <c r="K158" s="66"/>
      <c r="L158" s="67">
        <v>1</v>
      </c>
      <c r="M158" s="68"/>
      <c r="N158" s="463" t="s">
        <v>271</v>
      </c>
      <c r="O158" s="595" t="s">
        <v>272</v>
      </c>
      <c r="P158" s="548">
        <v>2242022025</v>
      </c>
      <c r="Q158" s="734" t="s">
        <v>273</v>
      </c>
      <c r="R158" s="479"/>
      <c r="S158" s="479"/>
      <c r="T158" s="479"/>
      <c r="U158" s="479"/>
      <c r="V158" s="479"/>
      <c r="W158" s="479"/>
      <c r="X158" s="662"/>
    </row>
    <row r="159" spans="1:24" ht="12" customHeight="1" x14ac:dyDescent="0.2">
      <c r="A159" s="13" t="s">
        <v>52</v>
      </c>
      <c r="B159" s="14" t="str">
        <f t="shared" si="77"/>
        <v>245</v>
      </c>
      <c r="C159" s="196" t="s">
        <v>67</v>
      </c>
      <c r="D159" s="205" t="s">
        <v>101</v>
      </c>
      <c r="E159" s="84" t="str">
        <f t="shared" si="47"/>
        <v>245</v>
      </c>
      <c r="F159" s="28" t="str">
        <f t="shared" ref="F159" si="84">RIGHT(A159,LEN(A159)-5)</f>
        <v>ΔΩΔ/ΝΗΣΟΥ (ΚΩΣ)</v>
      </c>
      <c r="G159" s="29" t="str">
        <f t="shared" si="56"/>
        <v>245Α</v>
      </c>
      <c r="H159" s="30" t="s">
        <v>4</v>
      </c>
      <c r="I159" s="33" t="s">
        <v>8</v>
      </c>
      <c r="J159" s="158">
        <v>0</v>
      </c>
      <c r="K159" s="159"/>
      <c r="L159" s="160"/>
      <c r="M159" s="161">
        <v>0</v>
      </c>
      <c r="N159" s="488" t="s">
        <v>271</v>
      </c>
      <c r="O159" s="595" t="s">
        <v>272</v>
      </c>
      <c r="P159" s="560">
        <v>2242022025</v>
      </c>
      <c r="Q159" s="744" t="s">
        <v>273</v>
      </c>
      <c r="R159" s="489"/>
      <c r="S159" s="489"/>
      <c r="T159" s="489"/>
      <c r="U159" s="489"/>
      <c r="V159" s="489"/>
      <c r="W159" s="489"/>
      <c r="X159" s="672"/>
    </row>
    <row r="160" spans="1:24" ht="12" customHeight="1" x14ac:dyDescent="0.2">
      <c r="A160" s="13" t="s">
        <v>52</v>
      </c>
      <c r="B160" s="14" t="str">
        <f t="shared" si="77"/>
        <v>245</v>
      </c>
      <c r="C160" s="196" t="s">
        <v>67</v>
      </c>
      <c r="D160" s="205" t="s">
        <v>101</v>
      </c>
      <c r="E160" s="84" t="str">
        <f t="shared" si="47"/>
        <v>245</v>
      </c>
      <c r="F160" s="28" t="str">
        <f t="shared" si="67"/>
        <v>ΔΩΔ/ΝΗΣΟΥ (ΚΩΣ)</v>
      </c>
      <c r="G160" s="29" t="str">
        <f t="shared" si="56"/>
        <v>245Α</v>
      </c>
      <c r="H160" s="30" t="s">
        <v>4</v>
      </c>
      <c r="I160" s="33" t="s">
        <v>9</v>
      </c>
      <c r="J160" s="158">
        <v>3</v>
      </c>
      <c r="K160" s="159"/>
      <c r="L160" s="160">
        <v>1</v>
      </c>
      <c r="M160" s="161"/>
      <c r="N160" s="488" t="s">
        <v>271</v>
      </c>
      <c r="O160" s="595" t="s">
        <v>272</v>
      </c>
      <c r="P160" s="560">
        <v>2242022025</v>
      </c>
      <c r="Q160" s="744" t="s">
        <v>273</v>
      </c>
      <c r="R160" s="489"/>
      <c r="S160" s="489"/>
      <c r="T160" s="489"/>
      <c r="U160" s="489"/>
      <c r="V160" s="489"/>
      <c r="W160" s="489"/>
      <c r="X160" s="672"/>
    </row>
    <row r="161" spans="1:24" ht="12" customHeight="1" x14ac:dyDescent="0.2">
      <c r="A161" s="13" t="s">
        <v>52</v>
      </c>
      <c r="B161" s="14" t="str">
        <f t="shared" si="77"/>
        <v>245</v>
      </c>
      <c r="C161" s="196" t="s">
        <v>67</v>
      </c>
      <c r="D161" s="208" t="s">
        <v>101</v>
      </c>
      <c r="E161" s="84" t="str">
        <f t="shared" ref="E161:E222" si="85">B161</f>
        <v>245</v>
      </c>
      <c r="F161" s="28" t="str">
        <f t="shared" ref="F161" si="86">RIGHT(A161,LEN(A161)-5)</f>
        <v>ΔΩΔ/ΝΗΣΟΥ (ΚΩΣ)</v>
      </c>
      <c r="G161" s="29" t="str">
        <f t="shared" si="56"/>
        <v>245Α</v>
      </c>
      <c r="H161" s="30" t="s">
        <v>5</v>
      </c>
      <c r="I161" s="33" t="s">
        <v>8</v>
      </c>
      <c r="J161" s="158">
        <v>39</v>
      </c>
      <c r="K161" s="159">
        <f>SUM(J157:J166)</f>
        <v>97</v>
      </c>
      <c r="L161" s="160"/>
      <c r="M161" s="161">
        <v>4</v>
      </c>
      <c r="N161" s="162" t="s">
        <v>271</v>
      </c>
      <c r="O161" s="596" t="s">
        <v>272</v>
      </c>
      <c r="P161" s="561">
        <v>2242022025</v>
      </c>
      <c r="Q161" s="745" t="s">
        <v>273</v>
      </c>
      <c r="R161" s="444"/>
      <c r="S161" s="444"/>
      <c r="T161" s="444"/>
      <c r="U161" s="444"/>
      <c r="V161" s="444"/>
      <c r="W161" s="444"/>
      <c r="X161" s="673"/>
    </row>
    <row r="162" spans="1:24" ht="12" customHeight="1" x14ac:dyDescent="0.2">
      <c r="A162" s="13" t="s">
        <v>52</v>
      </c>
      <c r="B162" s="14" t="str">
        <f t="shared" si="77"/>
        <v>245</v>
      </c>
      <c r="C162" s="196" t="s">
        <v>67</v>
      </c>
      <c r="D162" s="205" t="s">
        <v>101</v>
      </c>
      <c r="E162" s="84" t="str">
        <f t="shared" si="85"/>
        <v>245</v>
      </c>
      <c r="F162" s="28" t="str">
        <f t="shared" si="67"/>
        <v>ΔΩΔ/ΝΗΣΟΥ (ΚΩΣ)</v>
      </c>
      <c r="G162" s="29" t="str">
        <f t="shared" si="56"/>
        <v>245Α</v>
      </c>
      <c r="H162" s="30" t="s">
        <v>5</v>
      </c>
      <c r="I162" s="33" t="s">
        <v>9</v>
      </c>
      <c r="J162" s="158">
        <v>42</v>
      </c>
      <c r="K162" s="159"/>
      <c r="L162" s="160">
        <v>4</v>
      </c>
      <c r="M162" s="161"/>
      <c r="N162" s="488" t="s">
        <v>271</v>
      </c>
      <c r="O162" s="595" t="s">
        <v>272</v>
      </c>
      <c r="P162" s="560">
        <v>2242022025</v>
      </c>
      <c r="Q162" s="744" t="s">
        <v>273</v>
      </c>
      <c r="R162" s="489"/>
      <c r="S162" s="489"/>
      <c r="T162" s="489"/>
      <c r="U162" s="489"/>
      <c r="V162" s="489"/>
      <c r="W162" s="489"/>
      <c r="X162" s="672"/>
    </row>
    <row r="163" spans="1:24" ht="12" customHeight="1" x14ac:dyDescent="0.2">
      <c r="A163" s="13" t="s">
        <v>52</v>
      </c>
      <c r="B163" s="14" t="str">
        <f t="shared" si="77"/>
        <v>245</v>
      </c>
      <c r="C163" s="196" t="s">
        <v>67</v>
      </c>
      <c r="D163" s="205" t="s">
        <v>101</v>
      </c>
      <c r="E163" s="84" t="str">
        <f t="shared" si="85"/>
        <v>245</v>
      </c>
      <c r="F163" s="28" t="str">
        <f t="shared" ref="F163" si="87">RIGHT(A163,LEN(A163)-5)</f>
        <v>ΔΩΔ/ΝΗΣΟΥ (ΚΩΣ)</v>
      </c>
      <c r="G163" s="29" t="str">
        <f t="shared" si="56"/>
        <v>245Α</v>
      </c>
      <c r="H163" s="30" t="s">
        <v>7</v>
      </c>
      <c r="I163" s="33" t="s">
        <v>8</v>
      </c>
      <c r="J163" s="158">
        <v>1</v>
      </c>
      <c r="K163" s="159"/>
      <c r="L163" s="198"/>
      <c r="M163" s="199" t="s">
        <v>157</v>
      </c>
      <c r="N163" s="488" t="s">
        <v>271</v>
      </c>
      <c r="O163" s="595" t="s">
        <v>272</v>
      </c>
      <c r="P163" s="560">
        <v>2242022025</v>
      </c>
      <c r="Q163" s="744" t="s">
        <v>273</v>
      </c>
      <c r="R163" s="489"/>
      <c r="S163" s="489"/>
      <c r="T163" s="489"/>
      <c r="U163" s="489"/>
      <c r="V163" s="489"/>
      <c r="W163" s="489"/>
      <c r="X163" s="672"/>
    </row>
    <row r="164" spans="1:24" ht="12" customHeight="1" x14ac:dyDescent="0.2">
      <c r="A164" s="13" t="s">
        <v>52</v>
      </c>
      <c r="B164" s="14" t="str">
        <f t="shared" si="77"/>
        <v>245</v>
      </c>
      <c r="C164" s="196" t="s">
        <v>67</v>
      </c>
      <c r="D164" s="205" t="s">
        <v>101</v>
      </c>
      <c r="E164" s="84" t="str">
        <f t="shared" si="85"/>
        <v>245</v>
      </c>
      <c r="F164" s="28" t="str">
        <f t="shared" si="67"/>
        <v>ΔΩΔ/ΝΗΣΟΥ (ΚΩΣ)</v>
      </c>
      <c r="G164" s="29" t="str">
        <f t="shared" si="56"/>
        <v>245Α</v>
      </c>
      <c r="H164" s="30" t="s">
        <v>7</v>
      </c>
      <c r="I164" s="33" t="s">
        <v>9</v>
      </c>
      <c r="J164" s="158">
        <v>2</v>
      </c>
      <c r="K164" s="159"/>
      <c r="L164" s="199" t="s">
        <v>157</v>
      </c>
      <c r="M164" s="161"/>
      <c r="N164" s="488" t="s">
        <v>271</v>
      </c>
      <c r="O164" s="595" t="s">
        <v>272</v>
      </c>
      <c r="P164" s="560">
        <v>2242022025</v>
      </c>
      <c r="Q164" s="744" t="s">
        <v>273</v>
      </c>
      <c r="R164" s="489"/>
      <c r="S164" s="489"/>
      <c r="T164" s="489"/>
      <c r="U164" s="489"/>
      <c r="V164" s="489"/>
      <c r="W164" s="489"/>
      <c r="X164" s="672"/>
    </row>
    <row r="165" spans="1:24" ht="12" customHeight="1" x14ac:dyDescent="0.2">
      <c r="A165" s="13" t="s">
        <v>52</v>
      </c>
      <c r="B165" s="14" t="str">
        <f t="shared" si="77"/>
        <v>245</v>
      </c>
      <c r="C165" s="196" t="s">
        <v>67</v>
      </c>
      <c r="D165" s="205" t="s">
        <v>101</v>
      </c>
      <c r="E165" s="84" t="str">
        <f t="shared" si="85"/>
        <v>245</v>
      </c>
      <c r="F165" s="47" t="str">
        <f t="shared" ref="F165" si="88">RIGHT(A165,LEN(A165)-5)</f>
        <v>ΔΩΔ/ΝΗΣΟΥ (ΚΩΣ)</v>
      </c>
      <c r="G165" s="29" t="str">
        <f t="shared" si="56"/>
        <v>245Α</v>
      </c>
      <c r="H165" s="49" t="s">
        <v>6</v>
      </c>
      <c r="I165" s="50" t="s">
        <v>8</v>
      </c>
      <c r="J165" s="188">
        <v>1</v>
      </c>
      <c r="K165" s="178"/>
      <c r="L165" s="189"/>
      <c r="M165" s="194">
        <v>1</v>
      </c>
      <c r="N165" s="495" t="s">
        <v>271</v>
      </c>
      <c r="O165" s="595" t="s">
        <v>272</v>
      </c>
      <c r="P165" s="564">
        <v>2242022025</v>
      </c>
      <c r="Q165" s="750" t="s">
        <v>273</v>
      </c>
      <c r="R165" s="496"/>
      <c r="S165" s="496"/>
      <c r="T165" s="496"/>
      <c r="U165" s="496"/>
      <c r="V165" s="496"/>
      <c r="W165" s="496"/>
      <c r="X165" s="678"/>
    </row>
    <row r="166" spans="1:24" ht="12" customHeight="1" thickBot="1" x14ac:dyDescent="0.25">
      <c r="A166" s="13" t="s">
        <v>52</v>
      </c>
      <c r="B166" s="14" t="str">
        <f t="shared" si="77"/>
        <v>245</v>
      </c>
      <c r="C166" s="196" t="s">
        <v>67</v>
      </c>
      <c r="D166" s="205" t="s">
        <v>101</v>
      </c>
      <c r="E166" s="84" t="str">
        <f t="shared" si="85"/>
        <v>245</v>
      </c>
      <c r="F166" s="47" t="str">
        <f t="shared" si="67"/>
        <v>ΔΩΔ/ΝΗΣΟΥ (ΚΩΣ)</v>
      </c>
      <c r="G166" s="48" t="str">
        <f t="shared" si="56"/>
        <v>245Α</v>
      </c>
      <c r="H166" s="125" t="s">
        <v>6</v>
      </c>
      <c r="I166" s="126" t="s">
        <v>9</v>
      </c>
      <c r="J166" s="191">
        <v>6</v>
      </c>
      <c r="K166" s="181"/>
      <c r="L166" s="192">
        <v>1</v>
      </c>
      <c r="M166" s="193"/>
      <c r="N166" s="497" t="s">
        <v>271</v>
      </c>
      <c r="O166" s="597" t="s">
        <v>272</v>
      </c>
      <c r="P166" s="565">
        <v>2242022025</v>
      </c>
      <c r="Q166" s="748" t="s">
        <v>273</v>
      </c>
      <c r="R166" s="498"/>
      <c r="S166" s="498"/>
      <c r="T166" s="498"/>
      <c r="U166" s="498"/>
      <c r="V166" s="498"/>
      <c r="W166" s="498"/>
      <c r="X166" s="676"/>
    </row>
    <row r="167" spans="1:24" ht="12" customHeight="1" thickTop="1" x14ac:dyDescent="0.2">
      <c r="A167" s="13" t="s">
        <v>102</v>
      </c>
      <c r="B167" s="14" t="str">
        <f t="shared" si="77"/>
        <v>365</v>
      </c>
      <c r="C167" s="196" t="s">
        <v>67</v>
      </c>
      <c r="D167" s="205" t="s">
        <v>101</v>
      </c>
      <c r="E167" s="173" t="str">
        <f t="shared" si="85"/>
        <v>365</v>
      </c>
      <c r="F167" s="56" t="str">
        <f t="shared" ref="F167" si="89">RIGHT(A167,LEN(A167)-5)</f>
        <v>ΔΩΔ/ΝΗΣΟΥ (ΚΑΛΥΜΝΟΣ)</v>
      </c>
      <c r="G167" s="57" t="str">
        <f t="shared" si="56"/>
        <v>365Α</v>
      </c>
      <c r="H167" s="20" t="s">
        <v>3</v>
      </c>
      <c r="I167" s="21" t="s">
        <v>8</v>
      </c>
      <c r="J167" s="167">
        <v>0</v>
      </c>
      <c r="K167" s="155"/>
      <c r="L167" s="169"/>
      <c r="M167" s="170">
        <v>0</v>
      </c>
      <c r="N167" s="491" t="s">
        <v>274</v>
      </c>
      <c r="O167" s="598" t="s">
        <v>275</v>
      </c>
      <c r="P167" s="562">
        <v>2243028992</v>
      </c>
      <c r="Q167" s="747" t="s">
        <v>276</v>
      </c>
      <c r="R167" s="492"/>
      <c r="S167" s="492"/>
      <c r="T167" s="492"/>
      <c r="U167" s="492"/>
      <c r="V167" s="492"/>
      <c r="W167" s="492"/>
      <c r="X167" s="675"/>
    </row>
    <row r="168" spans="1:24" ht="12" customHeight="1" x14ac:dyDescent="0.2">
      <c r="A168" s="13" t="s">
        <v>102</v>
      </c>
      <c r="B168" s="14" t="str">
        <f t="shared" si="77"/>
        <v>365</v>
      </c>
      <c r="C168" s="196" t="s">
        <v>67</v>
      </c>
      <c r="D168" s="205" t="s">
        <v>101</v>
      </c>
      <c r="E168" s="84" t="str">
        <f t="shared" si="85"/>
        <v>365</v>
      </c>
      <c r="F168" s="18" t="str">
        <f t="shared" si="67"/>
        <v>ΔΩΔ/ΝΗΣΟΥ (ΚΑΛΥΜΝΟΣ)</v>
      </c>
      <c r="G168" s="29" t="str">
        <f t="shared" si="56"/>
        <v>365Α</v>
      </c>
      <c r="H168" s="20" t="s">
        <v>3</v>
      </c>
      <c r="I168" s="21" t="s">
        <v>9</v>
      </c>
      <c r="J168" s="167">
        <v>0</v>
      </c>
      <c r="K168" s="159"/>
      <c r="L168" s="169">
        <v>0</v>
      </c>
      <c r="M168" s="170"/>
      <c r="N168" s="491" t="s">
        <v>274</v>
      </c>
      <c r="O168" s="595" t="s">
        <v>275</v>
      </c>
      <c r="P168" s="562">
        <v>2243028992</v>
      </c>
      <c r="Q168" s="747" t="s">
        <v>276</v>
      </c>
      <c r="R168" s="492"/>
      <c r="S168" s="492"/>
      <c r="T168" s="492"/>
      <c r="U168" s="492"/>
      <c r="V168" s="492"/>
      <c r="W168" s="492"/>
      <c r="X168" s="675"/>
    </row>
    <row r="169" spans="1:24" ht="12" customHeight="1" x14ac:dyDescent="0.2">
      <c r="A169" s="13" t="s">
        <v>102</v>
      </c>
      <c r="B169" s="14" t="str">
        <f t="shared" si="77"/>
        <v>365</v>
      </c>
      <c r="C169" s="196" t="s">
        <v>67</v>
      </c>
      <c r="D169" s="205" t="s">
        <v>101</v>
      </c>
      <c r="E169" s="84" t="str">
        <f t="shared" si="85"/>
        <v>365</v>
      </c>
      <c r="F169" s="28" t="str">
        <f t="shared" ref="F169" si="90">RIGHT(A169,LEN(A169)-5)</f>
        <v>ΔΩΔ/ΝΗΣΟΥ (ΚΑΛΥΜΝΟΣ)</v>
      </c>
      <c r="G169" s="29" t="str">
        <f t="shared" si="56"/>
        <v>365Α</v>
      </c>
      <c r="H169" s="30" t="s">
        <v>4</v>
      </c>
      <c r="I169" s="33" t="s">
        <v>8</v>
      </c>
      <c r="J169" s="158">
        <v>6</v>
      </c>
      <c r="K169" s="159"/>
      <c r="L169" s="160"/>
      <c r="M169" s="161">
        <v>1</v>
      </c>
      <c r="N169" s="488" t="s">
        <v>274</v>
      </c>
      <c r="O169" s="595" t="s">
        <v>275</v>
      </c>
      <c r="P169" s="560">
        <v>2243028992</v>
      </c>
      <c r="Q169" s="744" t="s">
        <v>276</v>
      </c>
      <c r="R169" s="489"/>
      <c r="S169" s="489"/>
      <c r="T169" s="489"/>
      <c r="U169" s="489"/>
      <c r="V169" s="489"/>
      <c r="W169" s="489"/>
      <c r="X169" s="672"/>
    </row>
    <row r="170" spans="1:24" ht="12" customHeight="1" x14ac:dyDescent="0.2">
      <c r="A170" s="13" t="s">
        <v>102</v>
      </c>
      <c r="B170" s="14" t="str">
        <f t="shared" si="77"/>
        <v>365</v>
      </c>
      <c r="C170" s="196" t="s">
        <v>67</v>
      </c>
      <c r="D170" s="205" t="s">
        <v>101</v>
      </c>
      <c r="E170" s="84" t="str">
        <f t="shared" si="85"/>
        <v>365</v>
      </c>
      <c r="F170" s="28" t="str">
        <f t="shared" si="67"/>
        <v>ΔΩΔ/ΝΗΣΟΥ (ΚΑΛΥΜΝΟΣ)</v>
      </c>
      <c r="G170" s="29" t="str">
        <f t="shared" si="56"/>
        <v>365Α</v>
      </c>
      <c r="H170" s="30" t="s">
        <v>4</v>
      </c>
      <c r="I170" s="33" t="s">
        <v>9</v>
      </c>
      <c r="J170" s="158">
        <v>8</v>
      </c>
      <c r="K170" s="159"/>
      <c r="L170" s="160">
        <v>1</v>
      </c>
      <c r="M170" s="161"/>
      <c r="N170" s="488" t="s">
        <v>274</v>
      </c>
      <c r="O170" s="595" t="s">
        <v>275</v>
      </c>
      <c r="P170" s="560">
        <v>2243028992</v>
      </c>
      <c r="Q170" s="744" t="s">
        <v>276</v>
      </c>
      <c r="R170" s="489"/>
      <c r="S170" s="489"/>
      <c r="T170" s="489"/>
      <c r="U170" s="489"/>
      <c r="V170" s="489"/>
      <c r="W170" s="489"/>
      <c r="X170" s="672"/>
    </row>
    <row r="171" spans="1:24" ht="12" customHeight="1" x14ac:dyDescent="0.2">
      <c r="A171" s="13" t="s">
        <v>102</v>
      </c>
      <c r="B171" s="14" t="str">
        <f t="shared" si="77"/>
        <v>365</v>
      </c>
      <c r="C171" s="196" t="s">
        <v>67</v>
      </c>
      <c r="D171" s="205" t="s">
        <v>101</v>
      </c>
      <c r="E171" s="84" t="str">
        <f t="shared" si="85"/>
        <v>365</v>
      </c>
      <c r="F171" s="28" t="str">
        <f t="shared" ref="F171" si="91">RIGHT(A171,LEN(A171)-5)</f>
        <v>ΔΩΔ/ΝΗΣΟΥ (ΚΑΛΥΜΝΟΣ)</v>
      </c>
      <c r="G171" s="29" t="str">
        <f t="shared" si="56"/>
        <v>365Α</v>
      </c>
      <c r="H171" s="30" t="s">
        <v>5</v>
      </c>
      <c r="I171" s="33" t="s">
        <v>8</v>
      </c>
      <c r="J171" s="158">
        <v>1</v>
      </c>
      <c r="K171" s="159">
        <f>SUM(J167:J176)</f>
        <v>23</v>
      </c>
      <c r="L171" s="160"/>
      <c r="M171" s="161">
        <v>1</v>
      </c>
      <c r="N171" s="162" t="s">
        <v>274</v>
      </c>
      <c r="O171" s="596" t="s">
        <v>275</v>
      </c>
      <c r="P171" s="561">
        <v>2243028992</v>
      </c>
      <c r="Q171" s="745" t="s">
        <v>276</v>
      </c>
      <c r="R171" s="444"/>
      <c r="S171" s="444"/>
      <c r="T171" s="444"/>
      <c r="U171" s="444"/>
      <c r="V171" s="444"/>
      <c r="W171" s="444"/>
      <c r="X171" s="673"/>
    </row>
    <row r="172" spans="1:24" ht="12" customHeight="1" x14ac:dyDescent="0.2">
      <c r="A172" s="13" t="s">
        <v>102</v>
      </c>
      <c r="B172" s="14" t="str">
        <f t="shared" si="77"/>
        <v>365</v>
      </c>
      <c r="C172" s="196" t="s">
        <v>67</v>
      </c>
      <c r="D172" s="205" t="s">
        <v>101</v>
      </c>
      <c r="E172" s="84" t="str">
        <f t="shared" si="85"/>
        <v>365</v>
      </c>
      <c r="F172" s="28" t="str">
        <f t="shared" si="67"/>
        <v>ΔΩΔ/ΝΗΣΟΥ (ΚΑΛΥΜΝΟΣ)</v>
      </c>
      <c r="G172" s="29" t="str">
        <f t="shared" si="56"/>
        <v>365Α</v>
      </c>
      <c r="H172" s="30" t="s">
        <v>5</v>
      </c>
      <c r="I172" s="33" t="s">
        <v>9</v>
      </c>
      <c r="J172" s="158">
        <v>0</v>
      </c>
      <c r="K172" s="159"/>
      <c r="L172" s="160"/>
      <c r="M172" s="161"/>
      <c r="N172" s="488" t="s">
        <v>274</v>
      </c>
      <c r="O172" s="595" t="s">
        <v>275</v>
      </c>
      <c r="P172" s="560">
        <v>2243028992</v>
      </c>
      <c r="Q172" s="744" t="s">
        <v>276</v>
      </c>
      <c r="R172" s="489"/>
      <c r="S172" s="489"/>
      <c r="T172" s="489"/>
      <c r="U172" s="489"/>
      <c r="V172" s="489"/>
      <c r="W172" s="489"/>
      <c r="X172" s="672"/>
    </row>
    <row r="173" spans="1:24" ht="12" customHeight="1" x14ac:dyDescent="0.2">
      <c r="A173" s="13" t="s">
        <v>102</v>
      </c>
      <c r="B173" s="14" t="str">
        <f t="shared" si="77"/>
        <v>365</v>
      </c>
      <c r="C173" s="196" t="s">
        <v>67</v>
      </c>
      <c r="D173" s="205" t="s">
        <v>101</v>
      </c>
      <c r="E173" s="84" t="str">
        <f t="shared" si="85"/>
        <v>365</v>
      </c>
      <c r="F173" s="28" t="str">
        <f t="shared" ref="F173" si="92">RIGHT(A173,LEN(A173)-5)</f>
        <v>ΔΩΔ/ΝΗΣΟΥ (ΚΑΛΥΜΝΟΣ)</v>
      </c>
      <c r="G173" s="29" t="str">
        <f t="shared" si="56"/>
        <v>365Α</v>
      </c>
      <c r="H173" s="30" t="s">
        <v>7</v>
      </c>
      <c r="I173" s="33" t="s">
        <v>8</v>
      </c>
      <c r="J173" s="158">
        <v>0</v>
      </c>
      <c r="K173" s="159"/>
      <c r="L173" s="160"/>
      <c r="M173" s="161">
        <v>0</v>
      </c>
      <c r="N173" s="488" t="s">
        <v>274</v>
      </c>
      <c r="O173" s="595" t="s">
        <v>275</v>
      </c>
      <c r="P173" s="560">
        <v>2243028992</v>
      </c>
      <c r="Q173" s="744" t="s">
        <v>276</v>
      </c>
      <c r="R173" s="489"/>
      <c r="S173" s="489"/>
      <c r="T173" s="489"/>
      <c r="U173" s="489"/>
      <c r="V173" s="489"/>
      <c r="W173" s="489"/>
      <c r="X173" s="672"/>
    </row>
    <row r="174" spans="1:24" ht="12" customHeight="1" x14ac:dyDescent="0.2">
      <c r="A174" s="13" t="s">
        <v>102</v>
      </c>
      <c r="B174" s="14" t="str">
        <f t="shared" si="77"/>
        <v>365</v>
      </c>
      <c r="C174" s="196" t="s">
        <v>67</v>
      </c>
      <c r="D174" s="205" t="s">
        <v>101</v>
      </c>
      <c r="E174" s="84" t="str">
        <f t="shared" si="85"/>
        <v>365</v>
      </c>
      <c r="F174" s="28" t="str">
        <f t="shared" si="67"/>
        <v>ΔΩΔ/ΝΗΣΟΥ (ΚΑΛΥΜΝΟΣ)</v>
      </c>
      <c r="G174" s="29" t="str">
        <f t="shared" si="56"/>
        <v>365Α</v>
      </c>
      <c r="H174" s="30" t="s">
        <v>7</v>
      </c>
      <c r="I174" s="33" t="s">
        <v>9</v>
      </c>
      <c r="J174" s="158">
        <v>6</v>
      </c>
      <c r="K174" s="159"/>
      <c r="L174" s="160">
        <v>1</v>
      </c>
      <c r="M174" s="161"/>
      <c r="N174" s="488" t="s">
        <v>274</v>
      </c>
      <c r="O174" s="595" t="s">
        <v>275</v>
      </c>
      <c r="P174" s="560">
        <v>2243028992</v>
      </c>
      <c r="Q174" s="744" t="s">
        <v>276</v>
      </c>
      <c r="R174" s="489"/>
      <c r="S174" s="489"/>
      <c r="T174" s="489"/>
      <c r="U174" s="489"/>
      <c r="V174" s="489"/>
      <c r="W174" s="489"/>
      <c r="X174" s="672"/>
    </row>
    <row r="175" spans="1:24" ht="12" customHeight="1" x14ac:dyDescent="0.2">
      <c r="A175" s="13" t="s">
        <v>102</v>
      </c>
      <c r="B175" s="14" t="str">
        <f t="shared" si="77"/>
        <v>365</v>
      </c>
      <c r="C175" s="196" t="s">
        <v>67</v>
      </c>
      <c r="D175" s="205" t="s">
        <v>101</v>
      </c>
      <c r="E175" s="84" t="str">
        <f t="shared" si="85"/>
        <v>365</v>
      </c>
      <c r="F175" s="47" t="str">
        <f t="shared" ref="F175" si="93">RIGHT(A175,LEN(A175)-5)</f>
        <v>ΔΩΔ/ΝΗΣΟΥ (ΚΑΛΥΜΝΟΣ)</v>
      </c>
      <c r="G175" s="29" t="str">
        <f t="shared" si="56"/>
        <v>365Α</v>
      </c>
      <c r="H175" s="49" t="s">
        <v>6</v>
      </c>
      <c r="I175" s="50" t="s">
        <v>8</v>
      </c>
      <c r="J175" s="188">
        <v>0</v>
      </c>
      <c r="K175" s="178"/>
      <c r="L175" s="189"/>
      <c r="M175" s="194">
        <v>0</v>
      </c>
      <c r="N175" s="495" t="s">
        <v>274</v>
      </c>
      <c r="O175" s="595" t="s">
        <v>275</v>
      </c>
      <c r="P175" s="564">
        <v>2243028992</v>
      </c>
      <c r="Q175" s="750" t="s">
        <v>276</v>
      </c>
      <c r="R175" s="496"/>
      <c r="S175" s="496"/>
      <c r="T175" s="496"/>
      <c r="U175" s="496"/>
      <c r="V175" s="496"/>
      <c r="W175" s="496"/>
      <c r="X175" s="678"/>
    </row>
    <row r="176" spans="1:24" ht="12" customHeight="1" thickBot="1" x14ac:dyDescent="0.25">
      <c r="A176" s="13" t="s">
        <v>102</v>
      </c>
      <c r="B176" s="14" t="str">
        <f t="shared" si="77"/>
        <v>365</v>
      </c>
      <c r="C176" s="209" t="s">
        <v>67</v>
      </c>
      <c r="D176" s="226" t="s">
        <v>101</v>
      </c>
      <c r="E176" s="123" t="str">
        <f t="shared" si="85"/>
        <v>365</v>
      </c>
      <c r="F176" s="124" t="str">
        <f t="shared" si="67"/>
        <v>ΔΩΔ/ΝΗΣΟΥ (ΚΑΛΥΜΝΟΣ)</v>
      </c>
      <c r="G176" s="140" t="str">
        <f t="shared" si="56"/>
        <v>365Α</v>
      </c>
      <c r="H176" s="125" t="s">
        <v>6</v>
      </c>
      <c r="I176" s="126" t="s">
        <v>9</v>
      </c>
      <c r="J176" s="191">
        <v>2</v>
      </c>
      <c r="K176" s="181"/>
      <c r="L176" s="192">
        <v>1</v>
      </c>
      <c r="M176" s="193"/>
      <c r="N176" s="497" t="s">
        <v>274</v>
      </c>
      <c r="O176" s="606" t="s">
        <v>275</v>
      </c>
      <c r="P176" s="565">
        <v>2243028992</v>
      </c>
      <c r="Q176" s="748" t="s">
        <v>276</v>
      </c>
      <c r="R176" s="498"/>
      <c r="S176" s="498"/>
      <c r="T176" s="498"/>
      <c r="U176" s="498"/>
      <c r="V176" s="498"/>
      <c r="W176" s="498"/>
      <c r="X176" s="676"/>
    </row>
    <row r="177" spans="1:24" ht="12" customHeight="1" thickTop="1" x14ac:dyDescent="0.2">
      <c r="A177" s="13" t="s">
        <v>42</v>
      </c>
      <c r="B177" s="14" t="str">
        <f>LEFT(A177,3)</f>
        <v>249</v>
      </c>
      <c r="C177" s="210" t="s">
        <v>69</v>
      </c>
      <c r="D177" s="201" t="s">
        <v>68</v>
      </c>
      <c r="E177" s="55" t="str">
        <f>B177</f>
        <v>249</v>
      </c>
      <c r="F177" s="56" t="str">
        <f t="shared" ref="F177" si="94">RIGHT(A177,LEN(A177)-5)</f>
        <v>ΑΧΑΪΑ</v>
      </c>
      <c r="G177" s="57" t="s">
        <v>163</v>
      </c>
      <c r="H177" s="58" t="s">
        <v>7</v>
      </c>
      <c r="I177" s="59" t="s">
        <v>8</v>
      </c>
      <c r="J177" s="154">
        <v>10</v>
      </c>
      <c r="K177" s="155"/>
      <c r="L177" s="62"/>
      <c r="M177" s="63">
        <v>2</v>
      </c>
      <c r="N177" s="486" t="s">
        <v>294</v>
      </c>
      <c r="O177" s="598" t="s">
        <v>312</v>
      </c>
      <c r="P177" s="559">
        <v>2610439241</v>
      </c>
      <c r="Q177" s="743" t="s">
        <v>290</v>
      </c>
      <c r="R177" s="487"/>
      <c r="S177" s="487"/>
      <c r="T177" s="487"/>
      <c r="U177" s="487"/>
      <c r="V177" s="487"/>
      <c r="W177" s="487"/>
      <c r="X177" s="671"/>
    </row>
    <row r="178" spans="1:24" ht="12" customHeight="1" x14ac:dyDescent="0.2">
      <c r="A178" s="13" t="s">
        <v>42</v>
      </c>
      <c r="B178" s="14" t="str">
        <f>LEFT(A178,3)</f>
        <v>249</v>
      </c>
      <c r="C178" s="210" t="s">
        <v>69</v>
      </c>
      <c r="D178" s="205" t="s">
        <v>68</v>
      </c>
      <c r="E178" s="64" t="str">
        <f>B178</f>
        <v>249</v>
      </c>
      <c r="F178" s="28" t="str">
        <f>RIGHT(A178,LEN(A178)-5)</f>
        <v>ΑΧΑΪΑ</v>
      </c>
      <c r="G178" s="29" t="s">
        <v>163</v>
      </c>
      <c r="H178" s="30" t="s">
        <v>7</v>
      </c>
      <c r="I178" s="33" t="s">
        <v>9</v>
      </c>
      <c r="J178" s="158">
        <v>70</v>
      </c>
      <c r="K178" s="159">
        <f>SUM(J177:J180)</f>
        <v>157</v>
      </c>
      <c r="L178" s="793">
        <v>4</v>
      </c>
      <c r="M178" s="161"/>
      <c r="N178" s="162" t="s">
        <v>294</v>
      </c>
      <c r="O178" s="599" t="s">
        <v>312</v>
      </c>
      <c r="P178" s="561">
        <v>2610439241</v>
      </c>
      <c r="Q178" s="745" t="s">
        <v>290</v>
      </c>
      <c r="R178" s="444"/>
      <c r="S178" s="444"/>
      <c r="T178" s="444"/>
      <c r="U178" s="444"/>
      <c r="V178" s="444"/>
      <c r="W178" s="444"/>
      <c r="X178" s="673"/>
    </row>
    <row r="179" spans="1:24" ht="12" customHeight="1" x14ac:dyDescent="0.2">
      <c r="A179" s="13" t="s">
        <v>42</v>
      </c>
      <c r="B179" s="14" t="str">
        <f>LEFT(A179,3)</f>
        <v>249</v>
      </c>
      <c r="C179" s="210" t="s">
        <v>69</v>
      </c>
      <c r="D179" s="205" t="s">
        <v>68</v>
      </c>
      <c r="E179" s="64" t="str">
        <f>B179</f>
        <v>249</v>
      </c>
      <c r="F179" s="28" t="str">
        <f t="shared" ref="F179" si="95">RIGHT(A179,LEN(A179)-5)</f>
        <v>ΑΧΑΪΑ</v>
      </c>
      <c r="G179" s="29" t="s">
        <v>163</v>
      </c>
      <c r="H179" s="30" t="s">
        <v>6</v>
      </c>
      <c r="I179" s="33" t="s">
        <v>8</v>
      </c>
      <c r="J179" s="177">
        <v>14</v>
      </c>
      <c r="K179" s="178"/>
      <c r="L179" s="179"/>
      <c r="M179" s="180">
        <v>1</v>
      </c>
      <c r="N179" s="488" t="s">
        <v>294</v>
      </c>
      <c r="O179" s="601" t="s">
        <v>312</v>
      </c>
      <c r="P179" s="560">
        <v>2610439241</v>
      </c>
      <c r="Q179" s="744" t="s">
        <v>290</v>
      </c>
      <c r="R179" s="489"/>
      <c r="S179" s="489"/>
      <c r="T179" s="489"/>
      <c r="U179" s="489"/>
      <c r="V179" s="489"/>
      <c r="W179" s="489"/>
      <c r="X179" s="672"/>
    </row>
    <row r="180" spans="1:24" ht="12" customHeight="1" thickBot="1" x14ac:dyDescent="0.25">
      <c r="A180" s="13" t="s">
        <v>42</v>
      </c>
      <c r="B180" s="14" t="str">
        <f>LEFT(A180,3)</f>
        <v>249</v>
      </c>
      <c r="C180" s="210" t="s">
        <v>69</v>
      </c>
      <c r="D180" s="205" t="s">
        <v>68</v>
      </c>
      <c r="E180" s="84" t="str">
        <f>B180</f>
        <v>249</v>
      </c>
      <c r="F180" s="47" t="str">
        <f>RIGHT(A180,LEN(A180)-5)</f>
        <v>ΑΧΑΪΑ</v>
      </c>
      <c r="G180" s="48" t="s">
        <v>163</v>
      </c>
      <c r="H180" s="49" t="s">
        <v>6</v>
      </c>
      <c r="I180" s="50" t="s">
        <v>9</v>
      </c>
      <c r="J180" s="188">
        <v>63</v>
      </c>
      <c r="K180" s="211"/>
      <c r="L180" s="798">
        <v>5</v>
      </c>
      <c r="M180" s="194"/>
      <c r="N180" s="495" t="s">
        <v>294</v>
      </c>
      <c r="O180" s="602" t="s">
        <v>312</v>
      </c>
      <c r="P180" s="564">
        <v>2610439241</v>
      </c>
      <c r="Q180" s="750" t="s">
        <v>290</v>
      </c>
      <c r="R180" s="496"/>
      <c r="S180" s="496"/>
      <c r="T180" s="496"/>
      <c r="U180" s="496"/>
      <c r="V180" s="496"/>
      <c r="W180" s="496"/>
      <c r="X180" s="678"/>
    </row>
    <row r="181" spans="1:24" ht="12" customHeight="1" x14ac:dyDescent="0.2">
      <c r="A181" s="13" t="s">
        <v>42</v>
      </c>
      <c r="B181" s="14" t="str">
        <f t="shared" si="77"/>
        <v>249</v>
      </c>
      <c r="C181" s="196" t="s">
        <v>69</v>
      </c>
      <c r="D181" s="205" t="s">
        <v>68</v>
      </c>
      <c r="E181" s="88" t="str">
        <f t="shared" si="85"/>
        <v>249</v>
      </c>
      <c r="F181" s="89" t="str">
        <f t="shared" ref="F181" si="96">RIGHT(A181,LEN(A181)-5)</f>
        <v>ΑΧΑΪΑ</v>
      </c>
      <c r="G181" s="90" t="s">
        <v>137</v>
      </c>
      <c r="H181" s="91" t="s">
        <v>3</v>
      </c>
      <c r="I181" s="92" t="s">
        <v>8</v>
      </c>
      <c r="J181" s="212">
        <v>2</v>
      </c>
      <c r="K181" s="168"/>
      <c r="L181" s="213"/>
      <c r="M181" s="214">
        <v>1</v>
      </c>
      <c r="N181" s="504" t="s">
        <v>295</v>
      </c>
      <c r="O181" s="603" t="s">
        <v>310</v>
      </c>
      <c r="P181" s="571" t="s">
        <v>336</v>
      </c>
      <c r="Q181" s="757" t="s">
        <v>291</v>
      </c>
      <c r="R181" s="505"/>
      <c r="S181" s="505"/>
      <c r="T181" s="505"/>
      <c r="U181" s="505"/>
      <c r="V181" s="505"/>
      <c r="W181" s="505"/>
      <c r="X181" s="685"/>
    </row>
    <row r="182" spans="1:24" ht="12" customHeight="1" x14ac:dyDescent="0.2">
      <c r="A182" s="13" t="s">
        <v>42</v>
      </c>
      <c r="B182" s="14" t="str">
        <f t="shared" si="77"/>
        <v>249</v>
      </c>
      <c r="C182" s="196" t="s">
        <v>69</v>
      </c>
      <c r="D182" s="205" t="s">
        <v>68</v>
      </c>
      <c r="E182" s="64" t="str">
        <f t="shared" si="85"/>
        <v>249</v>
      </c>
      <c r="F182" s="28" t="str">
        <f t="shared" si="67"/>
        <v>ΑΧΑΪΑ</v>
      </c>
      <c r="G182" s="29" t="s">
        <v>137</v>
      </c>
      <c r="H182" s="30" t="s">
        <v>3</v>
      </c>
      <c r="I182" s="33" t="s">
        <v>9</v>
      </c>
      <c r="J182" s="158">
        <v>8</v>
      </c>
      <c r="K182" s="159"/>
      <c r="L182" s="160">
        <v>1</v>
      </c>
      <c r="M182" s="161"/>
      <c r="N182" s="488" t="s">
        <v>295</v>
      </c>
      <c r="O182" s="601" t="s">
        <v>310</v>
      </c>
      <c r="P182" s="560" t="s">
        <v>336</v>
      </c>
      <c r="Q182" s="744" t="s">
        <v>291</v>
      </c>
      <c r="R182" s="489"/>
      <c r="S182" s="489"/>
      <c r="T182" s="489"/>
      <c r="U182" s="489"/>
      <c r="V182" s="489"/>
      <c r="W182" s="489"/>
      <c r="X182" s="672"/>
    </row>
    <row r="183" spans="1:24" ht="12" customHeight="1" x14ac:dyDescent="0.2">
      <c r="A183" s="13" t="s">
        <v>42</v>
      </c>
      <c r="B183" s="14" t="str">
        <f t="shared" si="77"/>
        <v>249</v>
      </c>
      <c r="C183" s="210" t="s">
        <v>69</v>
      </c>
      <c r="D183" s="208" t="s">
        <v>68</v>
      </c>
      <c r="E183" s="64" t="str">
        <f t="shared" si="85"/>
        <v>249</v>
      </c>
      <c r="F183" s="28" t="str">
        <f t="shared" si="67"/>
        <v>ΑΧΑΪΑ</v>
      </c>
      <c r="G183" s="29" t="s">
        <v>137</v>
      </c>
      <c r="H183" s="30" t="s">
        <v>3</v>
      </c>
      <c r="I183" s="33" t="s">
        <v>10</v>
      </c>
      <c r="J183" s="158">
        <v>5</v>
      </c>
      <c r="K183" s="159">
        <f>SUM(J181:J186)</f>
        <v>150</v>
      </c>
      <c r="L183" s="160"/>
      <c r="M183" s="216">
        <v>1</v>
      </c>
      <c r="N183" s="162" t="s">
        <v>295</v>
      </c>
      <c r="O183" s="599" t="s">
        <v>310</v>
      </c>
      <c r="P183" s="561" t="s">
        <v>336</v>
      </c>
      <c r="Q183" s="745" t="s">
        <v>291</v>
      </c>
      <c r="R183" s="444"/>
      <c r="S183" s="444"/>
      <c r="T183" s="444"/>
      <c r="U183" s="444"/>
      <c r="V183" s="444"/>
      <c r="W183" s="444"/>
      <c r="X183" s="673"/>
    </row>
    <row r="184" spans="1:24" ht="12" customHeight="1" x14ac:dyDescent="0.2">
      <c r="A184" s="13" t="s">
        <v>42</v>
      </c>
      <c r="B184" s="14" t="str">
        <f>LEFT(A184,3)</f>
        <v>249</v>
      </c>
      <c r="C184" s="210" t="s">
        <v>69</v>
      </c>
      <c r="D184" s="205" t="s">
        <v>68</v>
      </c>
      <c r="E184" s="64" t="str">
        <f>B184</f>
        <v>249</v>
      </c>
      <c r="F184" s="28" t="str">
        <f t="shared" ref="F184" si="97">RIGHT(A184,LEN(A184)-5)</f>
        <v>ΑΧΑΪΑ</v>
      </c>
      <c r="G184" s="29" t="s">
        <v>137</v>
      </c>
      <c r="H184" s="30" t="s">
        <v>5</v>
      </c>
      <c r="I184" s="33" t="s">
        <v>8</v>
      </c>
      <c r="J184" s="158">
        <v>40</v>
      </c>
      <c r="K184" s="159"/>
      <c r="L184" s="160"/>
      <c r="M184" s="161">
        <v>3</v>
      </c>
      <c r="N184" s="488" t="s">
        <v>295</v>
      </c>
      <c r="O184" s="601" t="s">
        <v>310</v>
      </c>
      <c r="P184" s="560" t="s">
        <v>336</v>
      </c>
      <c r="Q184" s="744" t="s">
        <v>291</v>
      </c>
      <c r="R184" s="489"/>
      <c r="S184" s="489"/>
      <c r="T184" s="489"/>
      <c r="U184" s="489"/>
      <c r="V184" s="489"/>
      <c r="W184" s="489"/>
      <c r="X184" s="672"/>
    </row>
    <row r="185" spans="1:24" ht="12" customHeight="1" x14ac:dyDescent="0.2">
      <c r="A185" s="13" t="s">
        <v>42</v>
      </c>
      <c r="B185" s="14" t="str">
        <f>LEFT(A185,3)</f>
        <v>249</v>
      </c>
      <c r="C185" s="210" t="s">
        <v>69</v>
      </c>
      <c r="D185" s="205" t="s">
        <v>68</v>
      </c>
      <c r="E185" s="64" t="str">
        <f>B185</f>
        <v>249</v>
      </c>
      <c r="F185" s="28" t="str">
        <f>RIGHT(A185,LEN(A185)-5)</f>
        <v>ΑΧΑΪΑ</v>
      </c>
      <c r="G185" s="29" t="s">
        <v>137</v>
      </c>
      <c r="H185" s="30" t="s">
        <v>5</v>
      </c>
      <c r="I185" s="33" t="s">
        <v>9</v>
      </c>
      <c r="J185" s="158">
        <v>82</v>
      </c>
      <c r="K185" s="159"/>
      <c r="L185" s="160">
        <v>6</v>
      </c>
      <c r="M185" s="161"/>
      <c r="N185" s="488" t="s">
        <v>295</v>
      </c>
      <c r="O185" s="601" t="s">
        <v>310</v>
      </c>
      <c r="P185" s="560" t="s">
        <v>336</v>
      </c>
      <c r="Q185" s="744" t="s">
        <v>291</v>
      </c>
      <c r="R185" s="489"/>
      <c r="S185" s="489"/>
      <c r="T185" s="489"/>
      <c r="U185" s="489"/>
      <c r="V185" s="489"/>
      <c r="W185" s="489"/>
      <c r="X185" s="672"/>
    </row>
    <row r="186" spans="1:24" ht="12" customHeight="1" thickBot="1" x14ac:dyDescent="0.25">
      <c r="A186" s="13" t="s">
        <v>42</v>
      </c>
      <c r="B186" s="14" t="str">
        <f>LEFT(A186,3)</f>
        <v>249</v>
      </c>
      <c r="C186" s="210" t="s">
        <v>69</v>
      </c>
      <c r="D186" s="205" t="s">
        <v>68</v>
      </c>
      <c r="E186" s="84" t="str">
        <f>B186</f>
        <v>249</v>
      </c>
      <c r="F186" s="47" t="str">
        <f>RIGHT(A186,LEN(A186)-5)</f>
        <v>ΑΧΑΪΑ</v>
      </c>
      <c r="G186" s="48" t="s">
        <v>137</v>
      </c>
      <c r="H186" s="49" t="s">
        <v>5</v>
      </c>
      <c r="I186" s="50" t="s">
        <v>10</v>
      </c>
      <c r="J186" s="217">
        <v>13</v>
      </c>
      <c r="K186" s="218"/>
      <c r="L186" s="200"/>
      <c r="M186" s="219">
        <v>1</v>
      </c>
      <c r="N186" s="495" t="s">
        <v>295</v>
      </c>
      <c r="O186" s="602" t="s">
        <v>310</v>
      </c>
      <c r="P186" s="564" t="s">
        <v>336</v>
      </c>
      <c r="Q186" s="750" t="s">
        <v>291</v>
      </c>
      <c r="R186" s="496"/>
      <c r="S186" s="496"/>
      <c r="T186" s="496"/>
      <c r="U186" s="496"/>
      <c r="V186" s="496"/>
      <c r="W186" s="496"/>
      <c r="X186" s="678"/>
    </row>
    <row r="187" spans="1:24" ht="12" customHeight="1" x14ac:dyDescent="0.2">
      <c r="A187" s="13" t="s">
        <v>42</v>
      </c>
      <c r="B187" s="14" t="str">
        <f t="shared" ref="B187:B189" si="98">LEFT(A187,3)</f>
        <v>249</v>
      </c>
      <c r="C187" s="210" t="s">
        <v>69</v>
      </c>
      <c r="D187" s="205" t="s">
        <v>68</v>
      </c>
      <c r="E187" s="88" t="str">
        <f t="shared" ref="E187:E189" si="99">B187</f>
        <v>249</v>
      </c>
      <c r="F187" s="89" t="str">
        <f t="shared" ref="F187" si="100">RIGHT(A187,LEN(A187)-5)</f>
        <v>ΑΧΑΪΑ</v>
      </c>
      <c r="G187" s="90" t="s">
        <v>138</v>
      </c>
      <c r="H187" s="91" t="s">
        <v>4</v>
      </c>
      <c r="I187" s="92" t="s">
        <v>8</v>
      </c>
      <c r="J187" s="212">
        <v>30</v>
      </c>
      <c r="K187" s="168"/>
      <c r="L187" s="213"/>
      <c r="M187" s="220">
        <v>3</v>
      </c>
      <c r="N187" s="504" t="s">
        <v>292</v>
      </c>
      <c r="O187" s="603" t="s">
        <v>313</v>
      </c>
      <c r="P187" s="571">
        <v>2610432865</v>
      </c>
      <c r="Q187" s="757" t="s">
        <v>293</v>
      </c>
      <c r="R187" s="505"/>
      <c r="S187" s="505"/>
      <c r="T187" s="505"/>
      <c r="U187" s="505"/>
      <c r="V187" s="505"/>
      <c r="W187" s="505"/>
      <c r="X187" s="685"/>
    </row>
    <row r="188" spans="1:24" ht="12" customHeight="1" x14ac:dyDescent="0.2">
      <c r="A188" s="13" t="s">
        <v>42</v>
      </c>
      <c r="B188" s="14" t="str">
        <f t="shared" si="98"/>
        <v>249</v>
      </c>
      <c r="C188" s="221" t="s">
        <v>69</v>
      </c>
      <c r="D188" s="205" t="s">
        <v>68</v>
      </c>
      <c r="E188" s="64" t="str">
        <f t="shared" si="99"/>
        <v>249</v>
      </c>
      <c r="F188" s="28" t="str">
        <f>RIGHT(A188,LEN(A188)-5)</f>
        <v>ΑΧΑΪΑ</v>
      </c>
      <c r="G188" s="29" t="s">
        <v>138</v>
      </c>
      <c r="H188" s="30" t="s">
        <v>4</v>
      </c>
      <c r="I188" s="33" t="s">
        <v>9</v>
      </c>
      <c r="J188" s="158">
        <v>101</v>
      </c>
      <c r="K188" s="159">
        <f>SUM(J187:J189)</f>
        <v>154</v>
      </c>
      <c r="L188" s="160">
        <v>7</v>
      </c>
      <c r="M188" s="161"/>
      <c r="N188" s="162" t="s">
        <v>292</v>
      </c>
      <c r="O188" s="599" t="s">
        <v>313</v>
      </c>
      <c r="P188" s="561">
        <v>2610432865</v>
      </c>
      <c r="Q188" s="745" t="s">
        <v>293</v>
      </c>
      <c r="R188" s="444"/>
      <c r="S188" s="444"/>
      <c r="T188" s="444"/>
      <c r="U188" s="444"/>
      <c r="V188" s="444"/>
      <c r="W188" s="444"/>
      <c r="X188" s="673"/>
    </row>
    <row r="189" spans="1:24" ht="12" customHeight="1" thickBot="1" x14ac:dyDescent="0.25">
      <c r="A189" s="13" t="s">
        <v>42</v>
      </c>
      <c r="B189" s="14" t="str">
        <f t="shared" si="98"/>
        <v>249</v>
      </c>
      <c r="C189" s="210" t="s">
        <v>69</v>
      </c>
      <c r="D189" s="205" t="s">
        <v>68</v>
      </c>
      <c r="E189" s="123" t="str">
        <f t="shared" si="99"/>
        <v>249</v>
      </c>
      <c r="F189" s="124" t="str">
        <f>RIGHT(A189,LEN(A189)-5)</f>
        <v>ΑΧΑΪΑ</v>
      </c>
      <c r="G189" s="140" t="s">
        <v>138</v>
      </c>
      <c r="H189" s="125" t="s">
        <v>4</v>
      </c>
      <c r="I189" s="126" t="s">
        <v>10</v>
      </c>
      <c r="J189" s="222">
        <v>23</v>
      </c>
      <c r="K189" s="223"/>
      <c r="L189" s="224"/>
      <c r="M189" s="225">
        <v>2</v>
      </c>
      <c r="N189" s="497" t="s">
        <v>292</v>
      </c>
      <c r="O189" s="605" t="s">
        <v>313</v>
      </c>
      <c r="P189" s="565">
        <v>2610432865</v>
      </c>
      <c r="Q189" s="748" t="s">
        <v>293</v>
      </c>
      <c r="R189" s="498"/>
      <c r="S189" s="498"/>
      <c r="T189" s="498"/>
      <c r="U189" s="498"/>
      <c r="V189" s="498"/>
      <c r="W189" s="498"/>
      <c r="X189" s="676"/>
    </row>
    <row r="190" spans="1:24" ht="12" customHeight="1" thickTop="1" x14ac:dyDescent="0.2">
      <c r="A190" s="13" t="s">
        <v>21</v>
      </c>
      <c r="B190" s="14" t="str">
        <f t="shared" si="77"/>
        <v>263</v>
      </c>
      <c r="C190" s="210" t="s">
        <v>69</v>
      </c>
      <c r="D190" s="201" t="s">
        <v>73</v>
      </c>
      <c r="E190" s="182" t="str">
        <f t="shared" si="85"/>
        <v>263</v>
      </c>
      <c r="F190" s="18" t="str">
        <f t="shared" ref="F190:F199" si="101">RIGHT(A190,LEN(A190)-5)</f>
        <v>ΑΙΤΩΛ/ΝΑΝΙΑ</v>
      </c>
      <c r="G190" s="19" t="str">
        <f t="shared" ref="G190:G239" si="102">CONCATENATE(E190,"Α")</f>
        <v>263Α</v>
      </c>
      <c r="H190" s="20" t="s">
        <v>3</v>
      </c>
      <c r="I190" s="21" t="s">
        <v>8</v>
      </c>
      <c r="J190" s="111">
        <v>1</v>
      </c>
      <c r="K190" s="61"/>
      <c r="L190" s="113"/>
      <c r="M190" s="114">
        <v>1</v>
      </c>
      <c r="N190" s="469" t="s">
        <v>194</v>
      </c>
      <c r="O190" s="595" t="s">
        <v>309</v>
      </c>
      <c r="P190" s="547" t="s">
        <v>371</v>
      </c>
      <c r="Q190" s="756" t="s">
        <v>177</v>
      </c>
      <c r="R190" s="503"/>
      <c r="S190" s="503"/>
      <c r="T190" s="503"/>
      <c r="U190" s="503"/>
      <c r="V190" s="503"/>
      <c r="W190" s="503"/>
      <c r="X190" s="684"/>
    </row>
    <row r="191" spans="1:24" ht="12" customHeight="1" x14ac:dyDescent="0.2">
      <c r="A191" s="13" t="s">
        <v>21</v>
      </c>
      <c r="B191" s="14" t="str">
        <f t="shared" si="77"/>
        <v>263</v>
      </c>
      <c r="C191" s="210" t="s">
        <v>69</v>
      </c>
      <c r="D191" s="205" t="s">
        <v>73</v>
      </c>
      <c r="E191" s="84" t="str">
        <f t="shared" si="85"/>
        <v>263</v>
      </c>
      <c r="F191" s="18" t="str">
        <f t="shared" si="101"/>
        <v>ΑΙΤΩΛ/ΝΑΝΙΑ</v>
      </c>
      <c r="G191" s="29" t="str">
        <f t="shared" si="102"/>
        <v>263Α</v>
      </c>
      <c r="H191" s="20" t="s">
        <v>3</v>
      </c>
      <c r="I191" s="21" t="s">
        <v>9</v>
      </c>
      <c r="J191" s="111">
        <v>8</v>
      </c>
      <c r="K191" s="66"/>
      <c r="L191" s="113">
        <v>1</v>
      </c>
      <c r="M191" s="114"/>
      <c r="N191" s="469" t="s">
        <v>194</v>
      </c>
      <c r="O191" s="595" t="s">
        <v>309</v>
      </c>
      <c r="P191" s="547" t="s">
        <v>371</v>
      </c>
      <c r="Q191" s="756" t="s">
        <v>177</v>
      </c>
      <c r="R191" s="503"/>
      <c r="S191" s="503"/>
      <c r="T191" s="503"/>
      <c r="U191" s="503"/>
      <c r="V191" s="503"/>
      <c r="W191" s="503"/>
      <c r="X191" s="684"/>
    </row>
    <row r="192" spans="1:24" ht="12" customHeight="1" x14ac:dyDescent="0.2">
      <c r="A192" s="13" t="s">
        <v>21</v>
      </c>
      <c r="B192" s="14" t="str">
        <f t="shared" si="77"/>
        <v>263</v>
      </c>
      <c r="C192" s="210" t="s">
        <v>69</v>
      </c>
      <c r="D192" s="205" t="s">
        <v>73</v>
      </c>
      <c r="E192" s="84" t="str">
        <f t="shared" si="85"/>
        <v>263</v>
      </c>
      <c r="F192" s="28" t="str">
        <f t="shared" si="101"/>
        <v>ΑΙΤΩΛ/ΝΑΝΙΑ</v>
      </c>
      <c r="G192" s="29" t="str">
        <f t="shared" si="102"/>
        <v>263Α</v>
      </c>
      <c r="H192" s="30" t="s">
        <v>4</v>
      </c>
      <c r="I192" s="33" t="s">
        <v>8</v>
      </c>
      <c r="J192" s="158">
        <v>18</v>
      </c>
      <c r="K192" s="159"/>
      <c r="L192" s="160"/>
      <c r="M192" s="161">
        <v>1</v>
      </c>
      <c r="N192" s="488" t="s">
        <v>194</v>
      </c>
      <c r="O192" s="595" t="s">
        <v>309</v>
      </c>
      <c r="P192" s="560" t="s">
        <v>371</v>
      </c>
      <c r="Q192" s="744" t="s">
        <v>177</v>
      </c>
      <c r="R192" s="489"/>
      <c r="S192" s="489"/>
      <c r="T192" s="489"/>
      <c r="U192" s="489"/>
      <c r="V192" s="489"/>
      <c r="W192" s="489"/>
      <c r="X192" s="672"/>
    </row>
    <row r="193" spans="1:24" ht="12" customHeight="1" x14ac:dyDescent="0.2">
      <c r="A193" s="13" t="s">
        <v>21</v>
      </c>
      <c r="B193" s="14" t="str">
        <f t="shared" si="77"/>
        <v>263</v>
      </c>
      <c r="C193" s="210" t="s">
        <v>69</v>
      </c>
      <c r="D193" s="205" t="s">
        <v>73</v>
      </c>
      <c r="E193" s="84" t="str">
        <f t="shared" si="85"/>
        <v>263</v>
      </c>
      <c r="F193" s="28" t="str">
        <f t="shared" si="101"/>
        <v>ΑΙΤΩΛ/ΝΑΝΙΑ</v>
      </c>
      <c r="G193" s="29" t="str">
        <f t="shared" si="102"/>
        <v>263Α</v>
      </c>
      <c r="H193" s="30" t="s">
        <v>4</v>
      </c>
      <c r="I193" s="33" t="s">
        <v>9</v>
      </c>
      <c r="J193" s="158">
        <v>9</v>
      </c>
      <c r="K193" s="159"/>
      <c r="L193" s="160">
        <v>1</v>
      </c>
      <c r="M193" s="161"/>
      <c r="N193" s="488" t="s">
        <v>194</v>
      </c>
      <c r="O193" s="595" t="s">
        <v>309</v>
      </c>
      <c r="P193" s="560" t="s">
        <v>371</v>
      </c>
      <c r="Q193" s="744" t="s">
        <v>177</v>
      </c>
      <c r="R193" s="489"/>
      <c r="S193" s="489"/>
      <c r="T193" s="489"/>
      <c r="U193" s="489"/>
      <c r="V193" s="489"/>
      <c r="W193" s="489"/>
      <c r="X193" s="672"/>
    </row>
    <row r="194" spans="1:24" ht="12" customHeight="1" x14ac:dyDescent="0.2">
      <c r="A194" s="13" t="s">
        <v>21</v>
      </c>
      <c r="B194" s="14" t="str">
        <f t="shared" si="77"/>
        <v>263</v>
      </c>
      <c r="C194" s="210" t="s">
        <v>69</v>
      </c>
      <c r="D194" s="205" t="s">
        <v>73</v>
      </c>
      <c r="E194" s="84" t="str">
        <f t="shared" si="85"/>
        <v>263</v>
      </c>
      <c r="F194" s="28" t="str">
        <f t="shared" si="101"/>
        <v>ΑΙΤΩΛ/ΝΑΝΙΑ</v>
      </c>
      <c r="G194" s="29" t="str">
        <f t="shared" si="102"/>
        <v>263Α</v>
      </c>
      <c r="H194" s="30" t="s">
        <v>5</v>
      </c>
      <c r="I194" s="33" t="s">
        <v>8</v>
      </c>
      <c r="J194" s="158">
        <v>19</v>
      </c>
      <c r="K194" s="159">
        <f>SUM(J190:J199)</f>
        <v>140</v>
      </c>
      <c r="L194" s="160"/>
      <c r="M194" s="161">
        <v>2</v>
      </c>
      <c r="N194" s="162" t="s">
        <v>194</v>
      </c>
      <c r="O194" s="596" t="s">
        <v>309</v>
      </c>
      <c r="P194" s="561" t="s">
        <v>371</v>
      </c>
      <c r="Q194" s="745" t="s">
        <v>177</v>
      </c>
      <c r="R194" s="444"/>
      <c r="S194" s="444"/>
      <c r="T194" s="444"/>
      <c r="U194" s="444"/>
      <c r="V194" s="444"/>
      <c r="W194" s="444"/>
      <c r="X194" s="673"/>
    </row>
    <row r="195" spans="1:24" ht="12" customHeight="1" x14ac:dyDescent="0.2">
      <c r="A195" s="13" t="s">
        <v>21</v>
      </c>
      <c r="B195" s="14" t="str">
        <f t="shared" si="77"/>
        <v>263</v>
      </c>
      <c r="C195" s="210" t="s">
        <v>69</v>
      </c>
      <c r="D195" s="208" t="s">
        <v>73</v>
      </c>
      <c r="E195" s="84" t="str">
        <f t="shared" si="85"/>
        <v>263</v>
      </c>
      <c r="F195" s="28" t="str">
        <f t="shared" si="101"/>
        <v>ΑΙΤΩΛ/ΝΑΝΙΑ</v>
      </c>
      <c r="G195" s="29" t="str">
        <f t="shared" si="102"/>
        <v>263Α</v>
      </c>
      <c r="H195" s="30" t="s">
        <v>5</v>
      </c>
      <c r="I195" s="33" t="s">
        <v>9</v>
      </c>
      <c r="J195" s="158">
        <v>38</v>
      </c>
      <c r="K195" s="159"/>
      <c r="L195" s="160">
        <v>3</v>
      </c>
      <c r="M195" s="161"/>
      <c r="N195" s="488" t="s">
        <v>194</v>
      </c>
      <c r="O195" s="595" t="s">
        <v>309</v>
      </c>
      <c r="P195" s="560" t="s">
        <v>371</v>
      </c>
      <c r="Q195" s="744" t="s">
        <v>177</v>
      </c>
      <c r="R195" s="489"/>
      <c r="S195" s="489"/>
      <c r="T195" s="489"/>
      <c r="U195" s="489"/>
      <c r="V195" s="489"/>
      <c r="W195" s="489"/>
      <c r="X195" s="672"/>
    </row>
    <row r="196" spans="1:24" ht="12" customHeight="1" x14ac:dyDescent="0.2">
      <c r="A196" s="13" t="s">
        <v>21</v>
      </c>
      <c r="B196" s="14" t="str">
        <f t="shared" si="77"/>
        <v>263</v>
      </c>
      <c r="C196" s="210" t="s">
        <v>69</v>
      </c>
      <c r="D196" s="205" t="s">
        <v>73</v>
      </c>
      <c r="E196" s="84" t="str">
        <f t="shared" si="85"/>
        <v>263</v>
      </c>
      <c r="F196" s="28" t="str">
        <f t="shared" si="101"/>
        <v>ΑΙΤΩΛ/ΝΑΝΙΑ</v>
      </c>
      <c r="G196" s="29" t="str">
        <f t="shared" si="102"/>
        <v>263Α</v>
      </c>
      <c r="H196" s="30" t="s">
        <v>7</v>
      </c>
      <c r="I196" s="33" t="s">
        <v>8</v>
      </c>
      <c r="J196" s="158">
        <v>5</v>
      </c>
      <c r="K196" s="159"/>
      <c r="L196" s="198"/>
      <c r="M196" s="199">
        <v>1</v>
      </c>
      <c r="N196" s="488" t="s">
        <v>194</v>
      </c>
      <c r="O196" s="595" t="s">
        <v>309</v>
      </c>
      <c r="P196" s="560" t="s">
        <v>371</v>
      </c>
      <c r="Q196" s="744" t="s">
        <v>177</v>
      </c>
      <c r="R196" s="489"/>
      <c r="S196" s="489"/>
      <c r="T196" s="489"/>
      <c r="U196" s="489"/>
      <c r="V196" s="489"/>
      <c r="W196" s="489"/>
      <c r="X196" s="672"/>
    </row>
    <row r="197" spans="1:24" ht="12" customHeight="1" x14ac:dyDescent="0.2">
      <c r="A197" s="13" t="s">
        <v>21</v>
      </c>
      <c r="B197" s="14" t="str">
        <f t="shared" si="77"/>
        <v>263</v>
      </c>
      <c r="C197" s="210" t="s">
        <v>69</v>
      </c>
      <c r="D197" s="205" t="s">
        <v>73</v>
      </c>
      <c r="E197" s="84" t="str">
        <f t="shared" si="85"/>
        <v>263</v>
      </c>
      <c r="F197" s="28" t="str">
        <f t="shared" si="101"/>
        <v>ΑΙΤΩΛ/ΝΑΝΙΑ</v>
      </c>
      <c r="G197" s="29" t="str">
        <f t="shared" si="102"/>
        <v>263Α</v>
      </c>
      <c r="H197" s="30" t="s">
        <v>7</v>
      </c>
      <c r="I197" s="33" t="s">
        <v>9</v>
      </c>
      <c r="J197" s="158">
        <v>14</v>
      </c>
      <c r="K197" s="159"/>
      <c r="L197" s="160">
        <v>1</v>
      </c>
      <c r="M197" s="161"/>
      <c r="N197" s="488" t="s">
        <v>194</v>
      </c>
      <c r="O197" s="595" t="s">
        <v>309</v>
      </c>
      <c r="P197" s="560" t="s">
        <v>371</v>
      </c>
      <c r="Q197" s="744" t="s">
        <v>177</v>
      </c>
      <c r="R197" s="489"/>
      <c r="S197" s="489"/>
      <c r="T197" s="489"/>
      <c r="U197" s="489"/>
      <c r="V197" s="489"/>
      <c r="W197" s="489"/>
      <c r="X197" s="672"/>
    </row>
    <row r="198" spans="1:24" ht="12" customHeight="1" x14ac:dyDescent="0.2">
      <c r="A198" s="13" t="s">
        <v>21</v>
      </c>
      <c r="B198" s="14" t="str">
        <f t="shared" si="77"/>
        <v>263</v>
      </c>
      <c r="C198" s="210" t="s">
        <v>69</v>
      </c>
      <c r="D198" s="205" t="s">
        <v>73</v>
      </c>
      <c r="E198" s="84" t="str">
        <f t="shared" si="85"/>
        <v>263</v>
      </c>
      <c r="F198" s="47" t="str">
        <f t="shared" si="101"/>
        <v>ΑΙΤΩΛ/ΝΑΝΙΑ</v>
      </c>
      <c r="G198" s="29" t="str">
        <f t="shared" si="102"/>
        <v>263Α</v>
      </c>
      <c r="H198" s="49" t="s">
        <v>6</v>
      </c>
      <c r="I198" s="50" t="s">
        <v>8</v>
      </c>
      <c r="J198" s="188">
        <v>9</v>
      </c>
      <c r="K198" s="178"/>
      <c r="L198" s="189"/>
      <c r="M198" s="194">
        <v>1</v>
      </c>
      <c r="N198" s="495" t="s">
        <v>194</v>
      </c>
      <c r="O198" s="595" t="s">
        <v>309</v>
      </c>
      <c r="P198" s="564" t="s">
        <v>371</v>
      </c>
      <c r="Q198" s="750" t="s">
        <v>177</v>
      </c>
      <c r="R198" s="496"/>
      <c r="S198" s="496"/>
      <c r="T198" s="496"/>
      <c r="U198" s="496"/>
      <c r="V198" s="496"/>
      <c r="W198" s="496"/>
      <c r="X198" s="678"/>
    </row>
    <row r="199" spans="1:24" ht="12" customHeight="1" thickBot="1" x14ac:dyDescent="0.25">
      <c r="A199" s="13" t="s">
        <v>21</v>
      </c>
      <c r="B199" s="14" t="str">
        <f t="shared" si="77"/>
        <v>263</v>
      </c>
      <c r="C199" s="210" t="s">
        <v>69</v>
      </c>
      <c r="D199" s="226" t="s">
        <v>73</v>
      </c>
      <c r="E199" s="123" t="str">
        <f t="shared" si="85"/>
        <v>263</v>
      </c>
      <c r="F199" s="124" t="str">
        <f t="shared" si="101"/>
        <v>ΑΙΤΩΛ/ΝΑΝΙΑ</v>
      </c>
      <c r="G199" s="140" t="str">
        <f t="shared" si="102"/>
        <v>263Α</v>
      </c>
      <c r="H199" s="125" t="s">
        <v>6</v>
      </c>
      <c r="I199" s="126" t="s">
        <v>9</v>
      </c>
      <c r="J199" s="191">
        <v>19</v>
      </c>
      <c r="K199" s="181"/>
      <c r="L199" s="799">
        <v>2</v>
      </c>
      <c r="M199" s="193"/>
      <c r="N199" s="497" t="s">
        <v>194</v>
      </c>
      <c r="O199" s="606" t="s">
        <v>309</v>
      </c>
      <c r="P199" s="565" t="s">
        <v>371</v>
      </c>
      <c r="Q199" s="748" t="s">
        <v>177</v>
      </c>
      <c r="R199" s="498"/>
      <c r="S199" s="498"/>
      <c r="T199" s="498"/>
      <c r="U199" s="498"/>
      <c r="V199" s="498"/>
      <c r="W199" s="498"/>
      <c r="X199" s="676"/>
    </row>
    <row r="200" spans="1:24" ht="12" customHeight="1" thickTop="1" x14ac:dyDescent="0.2">
      <c r="A200" s="13" t="s">
        <v>19</v>
      </c>
      <c r="B200" s="14" t="str">
        <f t="shared" si="77"/>
        <v>257</v>
      </c>
      <c r="C200" s="172" t="s">
        <v>71</v>
      </c>
      <c r="D200" s="102" t="s">
        <v>70</v>
      </c>
      <c r="E200" s="182" t="str">
        <f t="shared" si="85"/>
        <v>257</v>
      </c>
      <c r="F200" s="18" t="str">
        <f t="shared" ref="F200" si="103">RIGHT(A200,LEN(A200)-5)</f>
        <v>ΜΕΣΣΗΝΙΑ</v>
      </c>
      <c r="G200" s="19" t="str">
        <f t="shared" si="102"/>
        <v>257Α</v>
      </c>
      <c r="H200" s="20" t="s">
        <v>3</v>
      </c>
      <c r="I200" s="21" t="s">
        <v>8</v>
      </c>
      <c r="J200" s="167">
        <v>2</v>
      </c>
      <c r="K200" s="155"/>
      <c r="L200" s="169"/>
      <c r="M200" s="170">
        <v>1</v>
      </c>
      <c r="N200" s="491" t="s">
        <v>297</v>
      </c>
      <c r="O200" s="595" t="s">
        <v>311</v>
      </c>
      <c r="P200" s="562">
        <v>2721021142</v>
      </c>
      <c r="Q200" s="747" t="s">
        <v>296</v>
      </c>
      <c r="R200" s="492"/>
      <c r="S200" s="492"/>
      <c r="T200" s="492"/>
      <c r="U200" s="492"/>
      <c r="V200" s="492"/>
      <c r="W200" s="492"/>
      <c r="X200" s="675"/>
    </row>
    <row r="201" spans="1:24" ht="12" customHeight="1" x14ac:dyDescent="0.2">
      <c r="A201" s="13" t="s">
        <v>19</v>
      </c>
      <c r="B201" s="14" t="str">
        <f t="shared" si="77"/>
        <v>257</v>
      </c>
      <c r="C201" s="174" t="s">
        <v>71</v>
      </c>
      <c r="D201" s="16" t="s">
        <v>70</v>
      </c>
      <c r="E201" s="84" t="str">
        <f t="shared" si="85"/>
        <v>257</v>
      </c>
      <c r="F201" s="18" t="str">
        <f t="shared" si="67"/>
        <v>ΜΕΣΣΗΝΙΑ</v>
      </c>
      <c r="G201" s="29" t="str">
        <f t="shared" si="102"/>
        <v>257Α</v>
      </c>
      <c r="H201" s="20" t="s">
        <v>3</v>
      </c>
      <c r="I201" s="21" t="s">
        <v>9</v>
      </c>
      <c r="J201" s="167">
        <v>2</v>
      </c>
      <c r="K201" s="159"/>
      <c r="L201" s="169">
        <v>1</v>
      </c>
      <c r="M201" s="170"/>
      <c r="N201" s="491" t="s">
        <v>297</v>
      </c>
      <c r="O201" s="595" t="s">
        <v>311</v>
      </c>
      <c r="P201" s="562">
        <v>2721021142</v>
      </c>
      <c r="Q201" s="747" t="s">
        <v>296</v>
      </c>
      <c r="R201" s="492"/>
      <c r="S201" s="492"/>
      <c r="T201" s="492"/>
      <c r="U201" s="492"/>
      <c r="V201" s="492"/>
      <c r="W201" s="492"/>
      <c r="X201" s="675"/>
    </row>
    <row r="202" spans="1:24" ht="12" customHeight="1" x14ac:dyDescent="0.2">
      <c r="A202" s="13" t="s">
        <v>19</v>
      </c>
      <c r="B202" s="14" t="str">
        <f t="shared" si="77"/>
        <v>257</v>
      </c>
      <c r="C202" s="174" t="s">
        <v>71</v>
      </c>
      <c r="D202" s="16" t="s">
        <v>70</v>
      </c>
      <c r="E202" s="84" t="str">
        <f t="shared" si="85"/>
        <v>257</v>
      </c>
      <c r="F202" s="28" t="str">
        <f t="shared" ref="F202" si="104">RIGHT(A202,LEN(A202)-5)</f>
        <v>ΜΕΣΣΗΝΙΑ</v>
      </c>
      <c r="G202" s="29" t="str">
        <f t="shared" si="102"/>
        <v>257Α</v>
      </c>
      <c r="H202" s="30" t="s">
        <v>4</v>
      </c>
      <c r="I202" s="33" t="s">
        <v>8</v>
      </c>
      <c r="J202" s="65">
        <v>9</v>
      </c>
      <c r="K202" s="66"/>
      <c r="L202" s="105"/>
      <c r="M202" s="106">
        <v>1</v>
      </c>
      <c r="N202" s="463" t="s">
        <v>297</v>
      </c>
      <c r="O202" s="595" t="s">
        <v>311</v>
      </c>
      <c r="P202" s="560">
        <v>2721021142</v>
      </c>
      <c r="Q202" s="744" t="s">
        <v>296</v>
      </c>
      <c r="R202" s="489"/>
      <c r="S202" s="489"/>
      <c r="T202" s="489"/>
      <c r="U202" s="489"/>
      <c r="V202" s="489"/>
      <c r="W202" s="489"/>
      <c r="X202" s="672"/>
    </row>
    <row r="203" spans="1:24" ht="12" customHeight="1" x14ac:dyDescent="0.2">
      <c r="A203" s="13" t="s">
        <v>19</v>
      </c>
      <c r="B203" s="14" t="str">
        <f t="shared" si="77"/>
        <v>257</v>
      </c>
      <c r="C203" s="174" t="s">
        <v>71</v>
      </c>
      <c r="D203" s="16" t="s">
        <v>70</v>
      </c>
      <c r="E203" s="84" t="str">
        <f t="shared" si="85"/>
        <v>257</v>
      </c>
      <c r="F203" s="28" t="str">
        <f t="shared" si="67"/>
        <v>ΜΕΣΣΗΝΙΑ</v>
      </c>
      <c r="G203" s="29" t="str">
        <f t="shared" si="102"/>
        <v>257Α</v>
      </c>
      <c r="H203" s="30" t="s">
        <v>4</v>
      </c>
      <c r="I203" s="33" t="s">
        <v>9</v>
      </c>
      <c r="J203" s="65">
        <v>29</v>
      </c>
      <c r="K203" s="66"/>
      <c r="L203" s="105">
        <v>2</v>
      </c>
      <c r="M203" s="106"/>
      <c r="N203" s="463" t="s">
        <v>297</v>
      </c>
      <c r="O203" s="595" t="s">
        <v>311</v>
      </c>
      <c r="P203" s="560">
        <v>2721021142</v>
      </c>
      <c r="Q203" s="744" t="s">
        <v>296</v>
      </c>
      <c r="R203" s="489"/>
      <c r="S203" s="489"/>
      <c r="T203" s="489"/>
      <c r="U203" s="489"/>
      <c r="V203" s="489"/>
      <c r="W203" s="489"/>
      <c r="X203" s="672"/>
    </row>
    <row r="204" spans="1:24" ht="12" customHeight="1" x14ac:dyDescent="0.2">
      <c r="A204" s="13" t="s">
        <v>19</v>
      </c>
      <c r="B204" s="14" t="str">
        <f t="shared" si="77"/>
        <v>257</v>
      </c>
      <c r="C204" s="174" t="s">
        <v>71</v>
      </c>
      <c r="D204" s="40" t="s">
        <v>70</v>
      </c>
      <c r="E204" s="84" t="str">
        <f t="shared" si="85"/>
        <v>257</v>
      </c>
      <c r="F204" s="28" t="str">
        <f t="shared" ref="F204" si="105">RIGHT(A204,LEN(A204)-5)</f>
        <v>ΜΕΣΣΗΝΙΑ</v>
      </c>
      <c r="G204" s="29" t="str">
        <f t="shared" si="102"/>
        <v>257Α</v>
      </c>
      <c r="H204" s="30" t="s">
        <v>5</v>
      </c>
      <c r="I204" s="33" t="s">
        <v>8</v>
      </c>
      <c r="J204" s="65">
        <v>21</v>
      </c>
      <c r="K204" s="66">
        <f>SUM(J200:J209)</f>
        <v>152</v>
      </c>
      <c r="L204" s="105"/>
      <c r="M204" s="106">
        <v>2</v>
      </c>
      <c r="N204" s="107" t="s">
        <v>297</v>
      </c>
      <c r="O204" s="596" t="s">
        <v>311</v>
      </c>
      <c r="P204" s="561">
        <v>2721021142</v>
      </c>
      <c r="Q204" s="745" t="s">
        <v>296</v>
      </c>
      <c r="R204" s="444"/>
      <c r="S204" s="444"/>
      <c r="T204" s="444"/>
      <c r="U204" s="444"/>
      <c r="V204" s="444"/>
      <c r="W204" s="444"/>
      <c r="X204" s="673"/>
    </row>
    <row r="205" spans="1:24" ht="12" customHeight="1" x14ac:dyDescent="0.2">
      <c r="A205" s="13" t="s">
        <v>19</v>
      </c>
      <c r="B205" s="14" t="str">
        <f t="shared" si="77"/>
        <v>257</v>
      </c>
      <c r="C205" s="174" t="s">
        <v>71</v>
      </c>
      <c r="D205" s="16" t="s">
        <v>70</v>
      </c>
      <c r="E205" s="84" t="str">
        <f t="shared" si="85"/>
        <v>257</v>
      </c>
      <c r="F205" s="28" t="str">
        <f t="shared" si="67"/>
        <v>ΜΕΣΣΗΝΙΑ</v>
      </c>
      <c r="G205" s="29" t="str">
        <f t="shared" si="102"/>
        <v>257Α</v>
      </c>
      <c r="H205" s="30" t="s">
        <v>5</v>
      </c>
      <c r="I205" s="33" t="s">
        <v>9</v>
      </c>
      <c r="J205" s="65">
        <v>41</v>
      </c>
      <c r="K205" s="66"/>
      <c r="L205" s="105">
        <v>3</v>
      </c>
      <c r="M205" s="106"/>
      <c r="N205" s="463" t="s">
        <v>297</v>
      </c>
      <c r="O205" s="595" t="s">
        <v>311</v>
      </c>
      <c r="P205" s="560">
        <v>2721021142</v>
      </c>
      <c r="Q205" s="744" t="s">
        <v>296</v>
      </c>
      <c r="R205" s="489"/>
      <c r="S205" s="489"/>
      <c r="T205" s="489"/>
      <c r="U205" s="489"/>
      <c r="V205" s="489"/>
      <c r="W205" s="489"/>
      <c r="X205" s="672"/>
    </row>
    <row r="206" spans="1:24" ht="12" customHeight="1" x14ac:dyDescent="0.2">
      <c r="A206" s="13" t="s">
        <v>19</v>
      </c>
      <c r="B206" s="14" t="str">
        <f t="shared" si="77"/>
        <v>257</v>
      </c>
      <c r="C206" s="174" t="s">
        <v>71</v>
      </c>
      <c r="D206" s="16" t="s">
        <v>70</v>
      </c>
      <c r="E206" s="84" t="str">
        <f t="shared" si="85"/>
        <v>257</v>
      </c>
      <c r="F206" s="28" t="str">
        <f t="shared" ref="F206" si="106">RIGHT(A206,LEN(A206)-5)</f>
        <v>ΜΕΣΣΗΝΙΑ</v>
      </c>
      <c r="G206" s="29" t="str">
        <f t="shared" si="102"/>
        <v>257Α</v>
      </c>
      <c r="H206" s="30" t="s">
        <v>7</v>
      </c>
      <c r="I206" s="33" t="s">
        <v>8</v>
      </c>
      <c r="J206" s="65">
        <v>0</v>
      </c>
      <c r="K206" s="66"/>
      <c r="L206" s="105"/>
      <c r="M206" s="106">
        <v>0</v>
      </c>
      <c r="N206" s="463" t="s">
        <v>297</v>
      </c>
      <c r="O206" s="595" t="s">
        <v>311</v>
      </c>
      <c r="P206" s="560">
        <v>2721021142</v>
      </c>
      <c r="Q206" s="744" t="s">
        <v>296</v>
      </c>
      <c r="R206" s="489"/>
      <c r="S206" s="489"/>
      <c r="T206" s="489"/>
      <c r="U206" s="489"/>
      <c r="V206" s="489"/>
      <c r="W206" s="489"/>
      <c r="X206" s="672"/>
    </row>
    <row r="207" spans="1:24" ht="12" customHeight="1" x14ac:dyDescent="0.2">
      <c r="A207" s="13" t="s">
        <v>19</v>
      </c>
      <c r="B207" s="14" t="str">
        <f t="shared" si="77"/>
        <v>257</v>
      </c>
      <c r="C207" s="174" t="s">
        <v>71</v>
      </c>
      <c r="D207" s="16" t="s">
        <v>70</v>
      </c>
      <c r="E207" s="84" t="str">
        <f t="shared" si="85"/>
        <v>257</v>
      </c>
      <c r="F207" s="28" t="str">
        <f t="shared" si="67"/>
        <v>ΜΕΣΣΗΝΙΑ</v>
      </c>
      <c r="G207" s="29" t="str">
        <f t="shared" si="102"/>
        <v>257Α</v>
      </c>
      <c r="H207" s="30" t="s">
        <v>7</v>
      </c>
      <c r="I207" s="33" t="s">
        <v>9</v>
      </c>
      <c r="J207" s="65">
        <v>16</v>
      </c>
      <c r="K207" s="66"/>
      <c r="L207" s="105">
        <v>2</v>
      </c>
      <c r="M207" s="106"/>
      <c r="N207" s="463" t="s">
        <v>297</v>
      </c>
      <c r="O207" s="595" t="s">
        <v>311</v>
      </c>
      <c r="P207" s="560">
        <v>2721021142</v>
      </c>
      <c r="Q207" s="744" t="s">
        <v>296</v>
      </c>
      <c r="R207" s="489"/>
      <c r="S207" s="489"/>
      <c r="T207" s="489"/>
      <c r="U207" s="489"/>
      <c r="V207" s="489"/>
      <c r="W207" s="489"/>
      <c r="X207" s="672"/>
    </row>
    <row r="208" spans="1:24" ht="12" customHeight="1" x14ac:dyDescent="0.2">
      <c r="A208" s="13" t="s">
        <v>19</v>
      </c>
      <c r="B208" s="14" t="str">
        <f t="shared" si="77"/>
        <v>257</v>
      </c>
      <c r="C208" s="174" t="s">
        <v>71</v>
      </c>
      <c r="D208" s="16" t="s">
        <v>70</v>
      </c>
      <c r="E208" s="84" t="str">
        <f t="shared" si="85"/>
        <v>257</v>
      </c>
      <c r="F208" s="47" t="str">
        <f t="shared" ref="F208" si="107">RIGHT(A208,LEN(A208)-5)</f>
        <v>ΜΕΣΣΗΝΙΑ</v>
      </c>
      <c r="G208" s="29" t="str">
        <f t="shared" si="102"/>
        <v>257Α</v>
      </c>
      <c r="H208" s="49" t="s">
        <v>6</v>
      </c>
      <c r="I208" s="50" t="s">
        <v>8</v>
      </c>
      <c r="J208" s="85">
        <v>1</v>
      </c>
      <c r="K208" s="82"/>
      <c r="L208" s="136"/>
      <c r="M208" s="137">
        <v>1</v>
      </c>
      <c r="N208" s="464" t="s">
        <v>297</v>
      </c>
      <c r="O208" s="595" t="s">
        <v>311</v>
      </c>
      <c r="P208" s="564">
        <v>2721021142</v>
      </c>
      <c r="Q208" s="750" t="s">
        <v>296</v>
      </c>
      <c r="R208" s="496"/>
      <c r="S208" s="496"/>
      <c r="T208" s="496"/>
      <c r="U208" s="496"/>
      <c r="V208" s="496"/>
      <c r="W208" s="496"/>
      <c r="X208" s="678"/>
    </row>
    <row r="209" spans="1:24" ht="12" customHeight="1" thickBot="1" x14ac:dyDescent="0.25">
      <c r="A209" s="13" t="s">
        <v>19</v>
      </c>
      <c r="B209" s="14" t="str">
        <f t="shared" si="77"/>
        <v>257</v>
      </c>
      <c r="C209" s="174" t="s">
        <v>71</v>
      </c>
      <c r="D209" s="16" t="s">
        <v>70</v>
      </c>
      <c r="E209" s="84" t="str">
        <f t="shared" si="85"/>
        <v>257</v>
      </c>
      <c r="F209" s="47" t="str">
        <f t="shared" si="67"/>
        <v>ΜΕΣΣΗΝΙΑ</v>
      </c>
      <c r="G209" s="48" t="str">
        <f t="shared" si="102"/>
        <v>257Α</v>
      </c>
      <c r="H209" s="49" t="s">
        <v>6</v>
      </c>
      <c r="I209" s="50" t="s">
        <v>9</v>
      </c>
      <c r="J209" s="85">
        <v>31</v>
      </c>
      <c r="K209" s="128"/>
      <c r="L209" s="136">
        <v>2</v>
      </c>
      <c r="M209" s="137"/>
      <c r="N209" s="464" t="s">
        <v>297</v>
      </c>
      <c r="O209" s="597" t="s">
        <v>311</v>
      </c>
      <c r="P209" s="564">
        <v>2721021142</v>
      </c>
      <c r="Q209" s="750" t="s">
        <v>296</v>
      </c>
      <c r="R209" s="496"/>
      <c r="S209" s="496"/>
      <c r="T209" s="496"/>
      <c r="U209" s="496"/>
      <c r="V209" s="496"/>
      <c r="W209" s="496"/>
      <c r="X209" s="678"/>
    </row>
    <row r="210" spans="1:24" ht="12" customHeight="1" thickTop="1" x14ac:dyDescent="0.2">
      <c r="A210" s="13" t="s">
        <v>20</v>
      </c>
      <c r="B210" s="14" t="str">
        <f t="shared" ref="B210:B272" si="108">LEFT(A210,3)</f>
        <v>259</v>
      </c>
      <c r="C210" s="227" t="s">
        <v>71</v>
      </c>
      <c r="D210" s="102" t="s">
        <v>72</v>
      </c>
      <c r="E210" s="173" t="str">
        <f t="shared" si="85"/>
        <v>259</v>
      </c>
      <c r="F210" s="202" t="str">
        <f t="shared" ref="F210" si="109">RIGHT(A210,LEN(A210)-5)</f>
        <v>ΑΡΚΑΔΙΑ</v>
      </c>
      <c r="G210" s="57" t="str">
        <f t="shared" si="102"/>
        <v>259Α</v>
      </c>
      <c r="H210" s="148" t="s">
        <v>3</v>
      </c>
      <c r="I210" s="149" t="s">
        <v>8</v>
      </c>
      <c r="J210" s="150">
        <v>0</v>
      </c>
      <c r="K210" s="61"/>
      <c r="L210" s="151"/>
      <c r="M210" s="152">
        <v>0</v>
      </c>
      <c r="N210" s="484" t="s">
        <v>213</v>
      </c>
      <c r="O210" s="598" t="s">
        <v>298</v>
      </c>
      <c r="P210" s="558">
        <v>2710225969</v>
      </c>
      <c r="Q210" s="742" t="s">
        <v>212</v>
      </c>
      <c r="R210" s="485"/>
      <c r="S210" s="485"/>
      <c r="T210" s="485"/>
      <c r="U210" s="485"/>
      <c r="V210" s="485"/>
      <c r="W210" s="485"/>
      <c r="X210" s="670"/>
    </row>
    <row r="211" spans="1:24" ht="12" customHeight="1" x14ac:dyDescent="0.2">
      <c r="A211" s="13" t="s">
        <v>20</v>
      </c>
      <c r="B211" s="14" t="str">
        <f t="shared" si="108"/>
        <v>259</v>
      </c>
      <c r="C211" s="174" t="s">
        <v>71</v>
      </c>
      <c r="D211" s="16" t="s">
        <v>72</v>
      </c>
      <c r="E211" s="84" t="str">
        <f t="shared" si="85"/>
        <v>259</v>
      </c>
      <c r="F211" s="28" t="str">
        <f t="shared" si="67"/>
        <v>ΑΡΚΑΔΙΑ</v>
      </c>
      <c r="G211" s="29" t="str">
        <f t="shared" si="102"/>
        <v>259Α</v>
      </c>
      <c r="H211" s="30" t="s">
        <v>3</v>
      </c>
      <c r="I211" s="33" t="s">
        <v>9</v>
      </c>
      <c r="J211" s="65">
        <v>2</v>
      </c>
      <c r="K211" s="66"/>
      <c r="L211" s="105">
        <v>1</v>
      </c>
      <c r="M211" s="106"/>
      <c r="N211" s="463" t="s">
        <v>213</v>
      </c>
      <c r="O211" s="595" t="s">
        <v>298</v>
      </c>
      <c r="P211" s="548">
        <v>2710225969</v>
      </c>
      <c r="Q211" s="734" t="s">
        <v>212</v>
      </c>
      <c r="R211" s="479"/>
      <c r="S211" s="479"/>
      <c r="T211" s="479"/>
      <c r="U211" s="479"/>
      <c r="V211" s="479"/>
      <c r="W211" s="479"/>
      <c r="X211" s="662"/>
    </row>
    <row r="212" spans="1:24" ht="12" customHeight="1" x14ac:dyDescent="0.2">
      <c r="A212" s="13" t="s">
        <v>20</v>
      </c>
      <c r="B212" s="14" t="str">
        <f t="shared" si="108"/>
        <v>259</v>
      </c>
      <c r="C212" s="174" t="s">
        <v>71</v>
      </c>
      <c r="D212" s="16" t="s">
        <v>72</v>
      </c>
      <c r="E212" s="84" t="str">
        <f t="shared" si="85"/>
        <v>259</v>
      </c>
      <c r="F212" s="28" t="str">
        <f t="shared" ref="F212" si="110">RIGHT(A212,LEN(A212)-5)</f>
        <v>ΑΡΚΑΔΙΑ</v>
      </c>
      <c r="G212" s="29" t="str">
        <f t="shared" si="102"/>
        <v>259Α</v>
      </c>
      <c r="H212" s="30" t="s">
        <v>4</v>
      </c>
      <c r="I212" s="33" t="s">
        <v>8</v>
      </c>
      <c r="J212" s="65">
        <v>17</v>
      </c>
      <c r="K212" s="66"/>
      <c r="L212" s="105"/>
      <c r="M212" s="228">
        <v>1</v>
      </c>
      <c r="N212" s="463" t="s">
        <v>213</v>
      </c>
      <c r="O212" s="595" t="s">
        <v>298</v>
      </c>
      <c r="P212" s="548">
        <v>2710225969</v>
      </c>
      <c r="Q212" s="734" t="s">
        <v>212</v>
      </c>
      <c r="R212" s="479"/>
      <c r="S212" s="479"/>
      <c r="T212" s="479"/>
      <c r="U212" s="479"/>
      <c r="V212" s="479"/>
      <c r="W212" s="479"/>
      <c r="X212" s="662"/>
    </row>
    <row r="213" spans="1:24" ht="12" customHeight="1" x14ac:dyDescent="0.2">
      <c r="A213" s="13" t="s">
        <v>20</v>
      </c>
      <c r="B213" s="14" t="str">
        <f t="shared" si="108"/>
        <v>259</v>
      </c>
      <c r="C213" s="174" t="s">
        <v>71</v>
      </c>
      <c r="D213" s="16" t="s">
        <v>72</v>
      </c>
      <c r="E213" s="84" t="str">
        <f t="shared" si="85"/>
        <v>259</v>
      </c>
      <c r="F213" s="28" t="str">
        <f t="shared" si="67"/>
        <v>ΑΡΚΑΔΙΑ</v>
      </c>
      <c r="G213" s="29" t="str">
        <f t="shared" si="102"/>
        <v>259Α</v>
      </c>
      <c r="H213" s="30" t="s">
        <v>4</v>
      </c>
      <c r="I213" s="33" t="s">
        <v>9</v>
      </c>
      <c r="J213" s="65">
        <v>42</v>
      </c>
      <c r="K213" s="66"/>
      <c r="L213" s="105">
        <v>3</v>
      </c>
      <c r="M213" s="106"/>
      <c r="N213" s="463" t="s">
        <v>213</v>
      </c>
      <c r="O213" s="595" t="s">
        <v>298</v>
      </c>
      <c r="P213" s="548">
        <v>2710225969</v>
      </c>
      <c r="Q213" s="734" t="s">
        <v>212</v>
      </c>
      <c r="R213" s="479"/>
      <c r="S213" s="479"/>
      <c r="T213" s="479"/>
      <c r="U213" s="479"/>
      <c r="V213" s="479"/>
      <c r="W213" s="479"/>
      <c r="X213" s="662"/>
    </row>
    <row r="214" spans="1:24" ht="12" customHeight="1" x14ac:dyDescent="0.2">
      <c r="A214" s="13" t="s">
        <v>20</v>
      </c>
      <c r="B214" s="14" t="str">
        <f t="shared" si="108"/>
        <v>259</v>
      </c>
      <c r="C214" s="174" t="s">
        <v>71</v>
      </c>
      <c r="D214" s="40" t="s">
        <v>72</v>
      </c>
      <c r="E214" s="84" t="str">
        <f t="shared" si="85"/>
        <v>259</v>
      </c>
      <c r="F214" s="28" t="str">
        <f t="shared" ref="F214" si="111">RIGHT(A214,LEN(A214)-5)</f>
        <v>ΑΡΚΑΔΙΑ</v>
      </c>
      <c r="G214" s="29" t="str">
        <f t="shared" si="102"/>
        <v>259Α</v>
      </c>
      <c r="H214" s="30" t="s">
        <v>5</v>
      </c>
      <c r="I214" s="33" t="s">
        <v>8</v>
      </c>
      <c r="J214" s="65">
        <v>26</v>
      </c>
      <c r="K214" s="66">
        <f>SUM(J210:J219)</f>
        <v>218</v>
      </c>
      <c r="L214" s="105"/>
      <c r="M214" s="106">
        <v>2</v>
      </c>
      <c r="N214" s="107" t="s">
        <v>213</v>
      </c>
      <c r="O214" s="596" t="s">
        <v>298</v>
      </c>
      <c r="P214" s="555">
        <v>2710225969</v>
      </c>
      <c r="Q214" s="735" t="s">
        <v>212</v>
      </c>
      <c r="R214" s="443"/>
      <c r="S214" s="443"/>
      <c r="T214" s="443"/>
      <c r="U214" s="443"/>
      <c r="V214" s="443"/>
      <c r="W214" s="443"/>
      <c r="X214" s="663"/>
    </row>
    <row r="215" spans="1:24" ht="12" customHeight="1" x14ac:dyDescent="0.2">
      <c r="A215" s="13" t="s">
        <v>20</v>
      </c>
      <c r="B215" s="14" t="str">
        <f t="shared" si="108"/>
        <v>259</v>
      </c>
      <c r="C215" s="174" t="s">
        <v>71</v>
      </c>
      <c r="D215" s="16" t="s">
        <v>72</v>
      </c>
      <c r="E215" s="84" t="str">
        <f t="shared" si="85"/>
        <v>259</v>
      </c>
      <c r="F215" s="28" t="str">
        <f t="shared" si="67"/>
        <v>ΑΡΚΑΔΙΑ</v>
      </c>
      <c r="G215" s="29" t="str">
        <f t="shared" si="102"/>
        <v>259Α</v>
      </c>
      <c r="H215" s="30" t="s">
        <v>5</v>
      </c>
      <c r="I215" s="33" t="s">
        <v>9</v>
      </c>
      <c r="J215" s="65">
        <v>69</v>
      </c>
      <c r="K215" s="66"/>
      <c r="L215" s="105">
        <v>5</v>
      </c>
      <c r="M215" s="106"/>
      <c r="N215" s="463" t="s">
        <v>213</v>
      </c>
      <c r="O215" s="595" t="s">
        <v>298</v>
      </c>
      <c r="P215" s="548">
        <v>2710225969</v>
      </c>
      <c r="Q215" s="734" t="s">
        <v>212</v>
      </c>
      <c r="R215" s="479"/>
      <c r="S215" s="479"/>
      <c r="T215" s="479"/>
      <c r="U215" s="479"/>
      <c r="V215" s="479"/>
      <c r="W215" s="479"/>
      <c r="X215" s="662"/>
    </row>
    <row r="216" spans="1:24" ht="12" customHeight="1" x14ac:dyDescent="0.2">
      <c r="A216" s="13" t="s">
        <v>20</v>
      </c>
      <c r="B216" s="14" t="str">
        <f t="shared" si="108"/>
        <v>259</v>
      </c>
      <c r="C216" s="174" t="s">
        <v>71</v>
      </c>
      <c r="D216" s="16" t="s">
        <v>72</v>
      </c>
      <c r="E216" s="84" t="str">
        <f t="shared" si="85"/>
        <v>259</v>
      </c>
      <c r="F216" s="28" t="str">
        <f t="shared" ref="F216" si="112">RIGHT(A216,LEN(A216)-5)</f>
        <v>ΑΡΚΑΔΙΑ</v>
      </c>
      <c r="G216" s="29" t="str">
        <f t="shared" si="102"/>
        <v>259Α</v>
      </c>
      <c r="H216" s="30" t="s">
        <v>7</v>
      </c>
      <c r="I216" s="33" t="s">
        <v>8</v>
      </c>
      <c r="J216" s="65">
        <v>13</v>
      </c>
      <c r="K216" s="66"/>
      <c r="L216" s="105"/>
      <c r="M216" s="106">
        <v>2</v>
      </c>
      <c r="N216" s="463" t="s">
        <v>213</v>
      </c>
      <c r="O216" s="595" t="s">
        <v>298</v>
      </c>
      <c r="P216" s="548">
        <v>2710225969</v>
      </c>
      <c r="Q216" s="734" t="s">
        <v>212</v>
      </c>
      <c r="R216" s="479"/>
      <c r="S216" s="479"/>
      <c r="T216" s="479"/>
      <c r="U216" s="479"/>
      <c r="V216" s="479"/>
      <c r="W216" s="479"/>
      <c r="X216" s="662"/>
    </row>
    <row r="217" spans="1:24" ht="12" customHeight="1" x14ac:dyDescent="0.2">
      <c r="A217" s="13" t="s">
        <v>20</v>
      </c>
      <c r="B217" s="14" t="str">
        <f t="shared" si="108"/>
        <v>259</v>
      </c>
      <c r="C217" s="174" t="s">
        <v>71</v>
      </c>
      <c r="D217" s="16" t="s">
        <v>72</v>
      </c>
      <c r="E217" s="84" t="str">
        <f t="shared" si="85"/>
        <v>259</v>
      </c>
      <c r="F217" s="28" t="str">
        <f t="shared" si="67"/>
        <v>ΑΡΚΑΔΙΑ</v>
      </c>
      <c r="G217" s="29" t="str">
        <f t="shared" si="102"/>
        <v>259Α</v>
      </c>
      <c r="H217" s="30" t="s">
        <v>7</v>
      </c>
      <c r="I217" s="33" t="s">
        <v>9</v>
      </c>
      <c r="J217" s="65">
        <v>25</v>
      </c>
      <c r="K217" s="66"/>
      <c r="L217" s="105">
        <v>2</v>
      </c>
      <c r="M217" s="106"/>
      <c r="N217" s="463" t="s">
        <v>213</v>
      </c>
      <c r="O217" s="595" t="s">
        <v>298</v>
      </c>
      <c r="P217" s="548">
        <v>2710225969</v>
      </c>
      <c r="Q217" s="734" t="s">
        <v>212</v>
      </c>
      <c r="R217" s="479"/>
      <c r="S217" s="479"/>
      <c r="T217" s="479"/>
      <c r="U217" s="479"/>
      <c r="V217" s="479"/>
      <c r="W217" s="479"/>
      <c r="X217" s="662"/>
    </row>
    <row r="218" spans="1:24" ht="12" customHeight="1" x14ac:dyDescent="0.2">
      <c r="A218" s="13" t="s">
        <v>20</v>
      </c>
      <c r="B218" s="14" t="str">
        <f t="shared" si="108"/>
        <v>259</v>
      </c>
      <c r="C218" s="174" t="s">
        <v>71</v>
      </c>
      <c r="D218" s="16" t="s">
        <v>72</v>
      </c>
      <c r="E218" s="84" t="str">
        <f t="shared" si="85"/>
        <v>259</v>
      </c>
      <c r="F218" s="47" t="str">
        <f t="shared" ref="F218" si="113">RIGHT(A218,LEN(A218)-5)</f>
        <v>ΑΡΚΑΔΙΑ</v>
      </c>
      <c r="G218" s="29" t="str">
        <f t="shared" si="102"/>
        <v>259Α</v>
      </c>
      <c r="H218" s="49" t="s">
        <v>6</v>
      </c>
      <c r="I218" s="50" t="s">
        <v>8</v>
      </c>
      <c r="J218" s="85">
        <v>2</v>
      </c>
      <c r="K218" s="82"/>
      <c r="L218" s="136"/>
      <c r="M218" s="137">
        <v>1</v>
      </c>
      <c r="N218" s="464" t="s">
        <v>213</v>
      </c>
      <c r="O218" s="595" t="s">
        <v>298</v>
      </c>
      <c r="P218" s="550">
        <v>2710225969</v>
      </c>
      <c r="Q218" s="736" t="s">
        <v>212</v>
      </c>
      <c r="R218" s="480"/>
      <c r="S218" s="480"/>
      <c r="T218" s="480"/>
      <c r="U218" s="480"/>
      <c r="V218" s="480"/>
      <c r="W218" s="480"/>
      <c r="X218" s="664"/>
    </row>
    <row r="219" spans="1:24" ht="12" customHeight="1" thickBot="1" x14ac:dyDescent="0.25">
      <c r="A219" s="13" t="s">
        <v>20</v>
      </c>
      <c r="B219" s="14" t="str">
        <f t="shared" si="108"/>
        <v>259</v>
      </c>
      <c r="C219" s="229" t="s">
        <v>71</v>
      </c>
      <c r="D219" s="230" t="s">
        <v>72</v>
      </c>
      <c r="E219" s="123" t="str">
        <f t="shared" si="85"/>
        <v>259</v>
      </c>
      <c r="F219" s="231" t="str">
        <f t="shared" si="67"/>
        <v>ΑΡΚΑΔΙΑ</v>
      </c>
      <c r="G219" s="140" t="str">
        <f t="shared" si="102"/>
        <v>259Α</v>
      </c>
      <c r="H219" s="232" t="s">
        <v>6</v>
      </c>
      <c r="I219" s="233" t="s">
        <v>9</v>
      </c>
      <c r="J219" s="234">
        <v>22</v>
      </c>
      <c r="K219" s="128"/>
      <c r="L219" s="235">
        <v>2</v>
      </c>
      <c r="M219" s="236"/>
      <c r="N219" s="506" t="s">
        <v>213</v>
      </c>
      <c r="O219" s="606" t="s">
        <v>298</v>
      </c>
      <c r="P219" s="572">
        <v>2710225969</v>
      </c>
      <c r="Q219" s="758" t="s">
        <v>212</v>
      </c>
      <c r="R219" s="507"/>
      <c r="S219" s="507"/>
      <c r="T219" s="507"/>
      <c r="U219" s="507"/>
      <c r="V219" s="507"/>
      <c r="W219" s="507"/>
      <c r="X219" s="686"/>
    </row>
    <row r="220" spans="1:24" ht="12" customHeight="1" thickTop="1" x14ac:dyDescent="0.2">
      <c r="A220" s="13" t="s">
        <v>22</v>
      </c>
      <c r="B220" s="14" t="str">
        <f t="shared" si="108"/>
        <v>267</v>
      </c>
      <c r="C220" s="174" t="s">
        <v>75</v>
      </c>
      <c r="D220" s="16" t="s">
        <v>74</v>
      </c>
      <c r="E220" s="237" t="str">
        <f t="shared" si="85"/>
        <v>267</v>
      </c>
      <c r="F220" s="238" t="str">
        <f t="shared" ref="F220" si="114">RIGHT(A220,LEN(A220)-5)</f>
        <v>ΙΩΑΝΝΙΝΑ</v>
      </c>
      <c r="G220" s="239" t="s">
        <v>164</v>
      </c>
      <c r="H220" s="240" t="s">
        <v>3</v>
      </c>
      <c r="I220" s="241" t="s">
        <v>8</v>
      </c>
      <c r="J220" s="242">
        <v>9</v>
      </c>
      <c r="K220" s="61"/>
      <c r="L220" s="243"/>
      <c r="M220" s="244">
        <v>1</v>
      </c>
      <c r="N220" s="508" t="s">
        <v>305</v>
      </c>
      <c r="O220" s="608" t="s">
        <v>306</v>
      </c>
      <c r="P220" s="573">
        <v>2651027073</v>
      </c>
      <c r="Q220" s="759" t="s">
        <v>299</v>
      </c>
      <c r="R220" s="509"/>
      <c r="S220" s="509"/>
      <c r="T220" s="509"/>
      <c r="U220" s="509"/>
      <c r="V220" s="509"/>
      <c r="W220" s="509"/>
      <c r="X220" s="687"/>
    </row>
    <row r="221" spans="1:24" ht="12" customHeight="1" x14ac:dyDescent="0.2">
      <c r="A221" s="13" t="s">
        <v>22</v>
      </c>
      <c r="B221" s="14" t="str">
        <f t="shared" si="108"/>
        <v>267</v>
      </c>
      <c r="C221" s="174" t="s">
        <v>75</v>
      </c>
      <c r="D221" s="16" t="s">
        <v>74</v>
      </c>
      <c r="E221" s="245" t="str">
        <f t="shared" si="85"/>
        <v>267</v>
      </c>
      <c r="F221" s="246" t="str">
        <f t="shared" si="67"/>
        <v>ΙΩΑΝΝΙΝΑ</v>
      </c>
      <c r="G221" s="247" t="s">
        <v>164</v>
      </c>
      <c r="H221" s="248" t="s">
        <v>3</v>
      </c>
      <c r="I221" s="249" t="s">
        <v>9</v>
      </c>
      <c r="J221" s="250">
        <v>11</v>
      </c>
      <c r="K221" s="66"/>
      <c r="L221" s="251">
        <v>1</v>
      </c>
      <c r="M221" s="252"/>
      <c r="N221" s="510" t="s">
        <v>305</v>
      </c>
      <c r="O221" s="609" t="s">
        <v>306</v>
      </c>
      <c r="P221" s="574">
        <v>2651027073</v>
      </c>
      <c r="Q221" s="760" t="s">
        <v>299</v>
      </c>
      <c r="R221" s="511"/>
      <c r="S221" s="511"/>
      <c r="T221" s="511"/>
      <c r="U221" s="511"/>
      <c r="V221" s="511"/>
      <c r="W221" s="511"/>
      <c r="X221" s="688"/>
    </row>
    <row r="222" spans="1:24" ht="12" customHeight="1" x14ac:dyDescent="0.2">
      <c r="A222" s="13" t="s">
        <v>22</v>
      </c>
      <c r="B222" s="14" t="str">
        <f t="shared" si="108"/>
        <v>267</v>
      </c>
      <c r="C222" s="174" t="s">
        <v>75</v>
      </c>
      <c r="D222" s="16" t="s">
        <v>74</v>
      </c>
      <c r="E222" s="245" t="str">
        <f t="shared" si="85"/>
        <v>267</v>
      </c>
      <c r="F222" s="246" t="str">
        <f t="shared" si="67"/>
        <v>ΙΩΑΝΝΙΝΑ</v>
      </c>
      <c r="G222" s="247" t="s">
        <v>164</v>
      </c>
      <c r="H222" s="248" t="s">
        <v>3</v>
      </c>
      <c r="I222" s="249" t="s">
        <v>10</v>
      </c>
      <c r="J222" s="250">
        <v>8</v>
      </c>
      <c r="K222" s="66">
        <f>SUM(J220:J225)</f>
        <v>128</v>
      </c>
      <c r="L222" s="251"/>
      <c r="M222" s="252">
        <v>1</v>
      </c>
      <c r="N222" s="253" t="s">
        <v>305</v>
      </c>
      <c r="O222" s="610" t="s">
        <v>306</v>
      </c>
      <c r="P222" s="575">
        <v>2651027073</v>
      </c>
      <c r="Q222" s="761" t="s">
        <v>299</v>
      </c>
      <c r="R222" s="449"/>
      <c r="S222" s="449"/>
      <c r="T222" s="449"/>
      <c r="U222" s="449"/>
      <c r="V222" s="449"/>
      <c r="W222" s="449"/>
      <c r="X222" s="689"/>
    </row>
    <row r="223" spans="1:24" ht="12" customHeight="1" x14ac:dyDescent="0.2">
      <c r="A223" s="13" t="s">
        <v>22</v>
      </c>
      <c r="B223" s="14" t="str">
        <f>LEFT(A223,3)</f>
        <v>267</v>
      </c>
      <c r="C223" s="174" t="s">
        <v>75</v>
      </c>
      <c r="D223" s="16" t="s">
        <v>74</v>
      </c>
      <c r="E223" s="245" t="str">
        <f>B223</f>
        <v>267</v>
      </c>
      <c r="F223" s="246" t="str">
        <f t="shared" ref="F223" si="115">RIGHT(A223,LEN(A223)-5)</f>
        <v>ΙΩΑΝΝΙΝΑ</v>
      </c>
      <c r="G223" s="247" t="s">
        <v>164</v>
      </c>
      <c r="H223" s="248" t="s">
        <v>5</v>
      </c>
      <c r="I223" s="249" t="s">
        <v>8</v>
      </c>
      <c r="J223" s="254">
        <v>31</v>
      </c>
      <c r="K223" s="159"/>
      <c r="L223" s="255"/>
      <c r="M223" s="256">
        <v>2</v>
      </c>
      <c r="N223" s="512" t="s">
        <v>305</v>
      </c>
      <c r="O223" s="609" t="s">
        <v>306</v>
      </c>
      <c r="P223" s="576">
        <v>2651027073</v>
      </c>
      <c r="Q223" s="762" t="s">
        <v>299</v>
      </c>
      <c r="R223" s="513"/>
      <c r="S223" s="513"/>
      <c r="T223" s="513"/>
      <c r="U223" s="513"/>
      <c r="V223" s="513"/>
      <c r="W223" s="513"/>
      <c r="X223" s="690"/>
    </row>
    <row r="224" spans="1:24" ht="12" customHeight="1" x14ac:dyDescent="0.2">
      <c r="A224" s="13" t="s">
        <v>22</v>
      </c>
      <c r="B224" s="14" t="str">
        <f>LEFT(A224,3)</f>
        <v>267</v>
      </c>
      <c r="C224" s="174" t="s">
        <v>75</v>
      </c>
      <c r="D224" s="16" t="s">
        <v>74</v>
      </c>
      <c r="E224" s="245" t="str">
        <f>B224</f>
        <v>267</v>
      </c>
      <c r="F224" s="246" t="str">
        <f>RIGHT(A224,LEN(A224)-5)</f>
        <v>ΙΩΑΝΝΙΝΑ</v>
      </c>
      <c r="G224" s="247" t="s">
        <v>164</v>
      </c>
      <c r="H224" s="248" t="s">
        <v>5</v>
      </c>
      <c r="I224" s="249" t="s">
        <v>9</v>
      </c>
      <c r="J224" s="254">
        <v>57</v>
      </c>
      <c r="K224" s="159"/>
      <c r="L224" s="801">
        <v>5</v>
      </c>
      <c r="M224" s="256"/>
      <c r="N224" s="512" t="s">
        <v>305</v>
      </c>
      <c r="O224" s="609" t="s">
        <v>306</v>
      </c>
      <c r="P224" s="576">
        <v>2651027073</v>
      </c>
      <c r="Q224" s="762" t="s">
        <v>299</v>
      </c>
      <c r="R224" s="513"/>
      <c r="S224" s="513"/>
      <c r="T224" s="513"/>
      <c r="U224" s="513"/>
      <c r="V224" s="513"/>
      <c r="W224" s="513"/>
      <c r="X224" s="690"/>
    </row>
    <row r="225" spans="1:24" ht="12" customHeight="1" thickBot="1" x14ac:dyDescent="0.25">
      <c r="A225" s="13" t="s">
        <v>22</v>
      </c>
      <c r="B225" s="14" t="str">
        <f>LEFT(A225,3)</f>
        <v>267</v>
      </c>
      <c r="C225" s="174" t="s">
        <v>75</v>
      </c>
      <c r="D225" s="16" t="s">
        <v>74</v>
      </c>
      <c r="E225" s="258" t="str">
        <f>B225</f>
        <v>267</v>
      </c>
      <c r="F225" s="259" t="str">
        <f>RIGHT(A225,LEN(A225)-5)</f>
        <v>ΙΩΑΝΝΙΝΑ</v>
      </c>
      <c r="G225" s="260" t="s">
        <v>164</v>
      </c>
      <c r="H225" s="261" t="s">
        <v>5</v>
      </c>
      <c r="I225" s="262" t="s">
        <v>10</v>
      </c>
      <c r="J225" s="263">
        <v>12</v>
      </c>
      <c r="K225" s="218"/>
      <c r="L225" s="264"/>
      <c r="M225" s="265">
        <v>1</v>
      </c>
      <c r="N225" s="514" t="s">
        <v>305</v>
      </c>
      <c r="O225" s="611" t="s">
        <v>306</v>
      </c>
      <c r="P225" s="577">
        <v>2651027073</v>
      </c>
      <c r="Q225" s="763" t="s">
        <v>299</v>
      </c>
      <c r="R225" s="515"/>
      <c r="S225" s="515"/>
      <c r="T225" s="515"/>
      <c r="U225" s="515"/>
      <c r="V225" s="515"/>
      <c r="W225" s="515"/>
      <c r="X225" s="691"/>
    </row>
    <row r="226" spans="1:24" ht="12" customHeight="1" x14ac:dyDescent="0.2">
      <c r="A226" s="13" t="s">
        <v>22</v>
      </c>
      <c r="B226" s="14" t="str">
        <f t="shared" ref="B226:B228" si="116">LEFT(A226,3)</f>
        <v>267</v>
      </c>
      <c r="C226" s="174" t="s">
        <v>75</v>
      </c>
      <c r="D226" s="40" t="s">
        <v>74</v>
      </c>
      <c r="E226" s="266" t="str">
        <f t="shared" ref="E226:E228" si="117">B226</f>
        <v>267</v>
      </c>
      <c r="F226" s="267" t="str">
        <f t="shared" ref="F226" si="118">RIGHT(A226,LEN(A226)-5)</f>
        <v>ΙΩΑΝΝΙΝΑ</v>
      </c>
      <c r="G226" s="268" t="s">
        <v>139</v>
      </c>
      <c r="H226" s="269" t="s">
        <v>4</v>
      </c>
      <c r="I226" s="270" t="s">
        <v>8</v>
      </c>
      <c r="J226" s="271">
        <v>16</v>
      </c>
      <c r="K226" s="112"/>
      <c r="L226" s="272"/>
      <c r="M226" s="273">
        <v>1</v>
      </c>
      <c r="N226" s="516" t="s">
        <v>300</v>
      </c>
      <c r="O226" s="612" t="s">
        <v>307</v>
      </c>
      <c r="P226" s="578">
        <v>2651072038</v>
      </c>
      <c r="Q226" s="764" t="s">
        <v>301</v>
      </c>
      <c r="R226" s="517"/>
      <c r="S226" s="517"/>
      <c r="T226" s="517"/>
      <c r="U226" s="517"/>
      <c r="V226" s="517"/>
      <c r="W226" s="517"/>
      <c r="X226" s="692"/>
    </row>
    <row r="227" spans="1:24" ht="12" customHeight="1" x14ac:dyDescent="0.2">
      <c r="A227" s="13" t="s">
        <v>22</v>
      </c>
      <c r="B227" s="14" t="str">
        <f t="shared" si="116"/>
        <v>267</v>
      </c>
      <c r="C227" s="174" t="s">
        <v>75</v>
      </c>
      <c r="D227" s="16" t="s">
        <v>74</v>
      </c>
      <c r="E227" s="245" t="str">
        <f t="shared" si="117"/>
        <v>267</v>
      </c>
      <c r="F227" s="246" t="str">
        <f>RIGHT(A227,LEN(A227)-5)</f>
        <v>ΙΩΑΝΝΙΝΑ</v>
      </c>
      <c r="G227" s="247" t="s">
        <v>139</v>
      </c>
      <c r="H227" s="248" t="s">
        <v>4</v>
      </c>
      <c r="I227" s="249" t="s">
        <v>9</v>
      </c>
      <c r="J227" s="250">
        <v>32</v>
      </c>
      <c r="K227" s="66"/>
      <c r="L227" s="251">
        <v>2</v>
      </c>
      <c r="M227" s="252"/>
      <c r="N227" s="510" t="s">
        <v>300</v>
      </c>
      <c r="O227" s="609" t="s">
        <v>307</v>
      </c>
      <c r="P227" s="574">
        <v>2651072038</v>
      </c>
      <c r="Q227" s="760" t="s">
        <v>301</v>
      </c>
      <c r="R227" s="511"/>
      <c r="S227" s="511"/>
      <c r="T227" s="511"/>
      <c r="U227" s="511"/>
      <c r="V227" s="511"/>
      <c r="W227" s="511"/>
      <c r="X227" s="688"/>
    </row>
    <row r="228" spans="1:24" ht="12" customHeight="1" x14ac:dyDescent="0.2">
      <c r="A228" s="13" t="s">
        <v>22</v>
      </c>
      <c r="B228" s="14" t="str">
        <f t="shared" si="116"/>
        <v>267</v>
      </c>
      <c r="C228" s="174" t="s">
        <v>75</v>
      </c>
      <c r="D228" s="16" t="s">
        <v>74</v>
      </c>
      <c r="E228" s="245" t="str">
        <f t="shared" si="117"/>
        <v>267</v>
      </c>
      <c r="F228" s="246" t="str">
        <f>RIGHT(A228,LEN(A228)-5)</f>
        <v>ΙΩΑΝΝΙΝΑ</v>
      </c>
      <c r="G228" s="247" t="s">
        <v>139</v>
      </c>
      <c r="H228" s="248" t="s">
        <v>4</v>
      </c>
      <c r="I228" s="249" t="s">
        <v>10</v>
      </c>
      <c r="J228" s="250">
        <v>31</v>
      </c>
      <c r="K228" s="66">
        <f>SUM(J226:J230)</f>
        <v>120</v>
      </c>
      <c r="L228" s="251"/>
      <c r="M228" s="252">
        <v>2</v>
      </c>
      <c r="N228" s="253" t="s">
        <v>300</v>
      </c>
      <c r="O228" s="610" t="s">
        <v>307</v>
      </c>
      <c r="P228" s="575">
        <v>2651072038</v>
      </c>
      <c r="Q228" s="761" t="s">
        <v>301</v>
      </c>
      <c r="R228" s="449"/>
      <c r="S228" s="449"/>
      <c r="T228" s="449"/>
      <c r="U228" s="449"/>
      <c r="V228" s="449"/>
      <c r="W228" s="449"/>
      <c r="X228" s="689"/>
    </row>
    <row r="229" spans="1:24" ht="12" customHeight="1" x14ac:dyDescent="0.2">
      <c r="A229" s="13" t="s">
        <v>22</v>
      </c>
      <c r="B229" s="14" t="str">
        <f t="shared" si="108"/>
        <v>267</v>
      </c>
      <c r="C229" s="227" t="s">
        <v>75</v>
      </c>
      <c r="D229" s="16" t="s">
        <v>74</v>
      </c>
      <c r="E229" s="245" t="str">
        <f t="shared" ref="E229:E286" si="119">B229</f>
        <v>267</v>
      </c>
      <c r="F229" s="246" t="str">
        <f t="shared" ref="F229" si="120">RIGHT(A229,LEN(A229)-5)</f>
        <v>ΙΩΑΝΝΙΝΑ</v>
      </c>
      <c r="G229" s="247" t="s">
        <v>139</v>
      </c>
      <c r="H229" s="248" t="s">
        <v>7</v>
      </c>
      <c r="I229" s="249" t="s">
        <v>8</v>
      </c>
      <c r="J229" s="254">
        <v>5</v>
      </c>
      <c r="K229" s="159"/>
      <c r="L229" s="255"/>
      <c r="M229" s="256">
        <v>1</v>
      </c>
      <c r="N229" s="512" t="s">
        <v>300</v>
      </c>
      <c r="O229" s="609" t="s">
        <v>307</v>
      </c>
      <c r="P229" s="576">
        <v>2651072038</v>
      </c>
      <c r="Q229" s="762" t="s">
        <v>301</v>
      </c>
      <c r="R229" s="513"/>
      <c r="S229" s="513"/>
      <c r="T229" s="513"/>
      <c r="U229" s="513"/>
      <c r="V229" s="513"/>
      <c r="W229" s="513"/>
      <c r="X229" s="690"/>
    </row>
    <row r="230" spans="1:24" ht="12" customHeight="1" thickBot="1" x14ac:dyDescent="0.25">
      <c r="A230" s="13" t="s">
        <v>22</v>
      </c>
      <c r="B230" s="14" t="str">
        <f t="shared" si="108"/>
        <v>267</v>
      </c>
      <c r="C230" s="174" t="s">
        <v>75</v>
      </c>
      <c r="D230" s="16" t="s">
        <v>74</v>
      </c>
      <c r="E230" s="274" t="str">
        <f t="shared" si="119"/>
        <v>267</v>
      </c>
      <c r="F230" s="275" t="str">
        <f t="shared" si="67"/>
        <v>ΙΩΑΝΝΙΝΑ</v>
      </c>
      <c r="G230" s="276" t="s">
        <v>139</v>
      </c>
      <c r="H230" s="277" t="s">
        <v>7</v>
      </c>
      <c r="I230" s="278" t="s">
        <v>9</v>
      </c>
      <c r="J230" s="279">
        <v>36</v>
      </c>
      <c r="K230" s="218"/>
      <c r="L230" s="280">
        <v>3</v>
      </c>
      <c r="M230" s="281"/>
      <c r="N230" s="518" t="s">
        <v>300</v>
      </c>
      <c r="O230" s="613" t="s">
        <v>307</v>
      </c>
      <c r="P230" s="579">
        <v>2651072038</v>
      </c>
      <c r="Q230" s="765" t="s">
        <v>301</v>
      </c>
      <c r="R230" s="519"/>
      <c r="S230" s="519"/>
      <c r="T230" s="519"/>
      <c r="U230" s="519"/>
      <c r="V230" s="519"/>
      <c r="W230" s="519"/>
      <c r="X230" s="693"/>
    </row>
    <row r="231" spans="1:24" ht="12" customHeight="1" x14ac:dyDescent="0.2">
      <c r="A231" s="13" t="s">
        <v>22</v>
      </c>
      <c r="B231" s="14" t="str">
        <f>LEFT(A231,3)</f>
        <v>267</v>
      </c>
      <c r="C231" s="174" t="s">
        <v>75</v>
      </c>
      <c r="D231" s="16" t="s">
        <v>74</v>
      </c>
      <c r="E231" s="282" t="str">
        <f>B231</f>
        <v>267</v>
      </c>
      <c r="F231" s="283" t="str">
        <f t="shared" ref="F231" si="121">RIGHT(A231,LEN(A231)-5)</f>
        <v>ΙΩΑΝΝΙΝΑ</v>
      </c>
      <c r="G231" s="284" t="s">
        <v>140</v>
      </c>
      <c r="H231" s="285" t="s">
        <v>6</v>
      </c>
      <c r="I231" s="286" t="s">
        <v>8</v>
      </c>
      <c r="J231" s="287">
        <v>13</v>
      </c>
      <c r="K231" s="288"/>
      <c r="L231" s="289"/>
      <c r="M231" s="290">
        <v>1</v>
      </c>
      <c r="N231" s="520" t="s">
        <v>314</v>
      </c>
      <c r="O231" s="614" t="s">
        <v>308</v>
      </c>
      <c r="P231" s="580">
        <v>2651049855</v>
      </c>
      <c r="Q231" s="766" t="s">
        <v>302</v>
      </c>
      <c r="R231" s="521"/>
      <c r="S231" s="521"/>
      <c r="T231" s="521"/>
      <c r="U231" s="521"/>
      <c r="V231" s="521"/>
      <c r="W231" s="521"/>
      <c r="X231" s="694"/>
    </row>
    <row r="232" spans="1:24" ht="12" customHeight="1" x14ac:dyDescent="0.2">
      <c r="A232" s="13" t="s">
        <v>22</v>
      </c>
      <c r="B232" s="14" t="str">
        <f>LEFT(A232,3)</f>
        <v>267</v>
      </c>
      <c r="C232" s="174" t="s">
        <v>75</v>
      </c>
      <c r="D232" s="16" t="s">
        <v>74</v>
      </c>
      <c r="E232" s="245" t="str">
        <f>B232</f>
        <v>267</v>
      </c>
      <c r="F232" s="246" t="str">
        <f>RIGHT(A232,LEN(A232)-5)</f>
        <v>ΙΩΑΝΝΙΝΑ</v>
      </c>
      <c r="G232" s="247" t="s">
        <v>140</v>
      </c>
      <c r="H232" s="248" t="s">
        <v>6</v>
      </c>
      <c r="I232" s="249" t="s">
        <v>9</v>
      </c>
      <c r="J232" s="291">
        <v>26</v>
      </c>
      <c r="K232" s="178">
        <f>SUM(J231:J233)</f>
        <v>89</v>
      </c>
      <c r="L232" s="292">
        <v>4</v>
      </c>
      <c r="M232" s="293"/>
      <c r="N232" s="257" t="s">
        <v>314</v>
      </c>
      <c r="O232" s="610" t="s">
        <v>308</v>
      </c>
      <c r="P232" s="581">
        <v>2651049855</v>
      </c>
      <c r="Q232" s="767" t="s">
        <v>302</v>
      </c>
      <c r="R232" s="450"/>
      <c r="S232" s="450"/>
      <c r="T232" s="450"/>
      <c r="U232" s="450"/>
      <c r="V232" s="450"/>
      <c r="W232" s="450"/>
      <c r="X232" s="695"/>
    </row>
    <row r="233" spans="1:24" ht="12" customHeight="1" thickBot="1" x14ac:dyDescent="0.25">
      <c r="A233" s="13" t="s">
        <v>22</v>
      </c>
      <c r="B233" s="14" t="str">
        <f>LEFT(A233,3)</f>
        <v>267</v>
      </c>
      <c r="C233" s="229" t="s">
        <v>75</v>
      </c>
      <c r="D233" s="230" t="s">
        <v>74</v>
      </c>
      <c r="E233" s="294" t="str">
        <f>B233</f>
        <v>267</v>
      </c>
      <c r="F233" s="295" t="str">
        <f>RIGHT(A233,LEN(A233)-5)</f>
        <v>ΙΩΑΝΝΙΝΑ</v>
      </c>
      <c r="G233" s="296" t="s">
        <v>140</v>
      </c>
      <c r="H233" s="297" t="s">
        <v>6</v>
      </c>
      <c r="I233" s="298" t="s">
        <v>10</v>
      </c>
      <c r="J233" s="299">
        <v>50</v>
      </c>
      <c r="K233" s="181"/>
      <c r="L233" s="300"/>
      <c r="M233" s="301">
        <v>4</v>
      </c>
      <c r="N233" s="522" t="s">
        <v>314</v>
      </c>
      <c r="O233" s="615" t="s">
        <v>308</v>
      </c>
      <c r="P233" s="582">
        <v>2651049855</v>
      </c>
      <c r="Q233" s="768" t="s">
        <v>302</v>
      </c>
      <c r="R233" s="523"/>
      <c r="S233" s="523"/>
      <c r="T233" s="523"/>
      <c r="U233" s="523"/>
      <c r="V233" s="523"/>
      <c r="W233" s="523"/>
      <c r="X233" s="696"/>
    </row>
    <row r="234" spans="1:24" ht="12" customHeight="1" thickTop="1" x14ac:dyDescent="0.2">
      <c r="A234" s="13" t="s">
        <v>23</v>
      </c>
      <c r="B234" s="14" t="str">
        <f t="shared" si="108"/>
        <v>270</v>
      </c>
      <c r="C234" s="174" t="s">
        <v>75</v>
      </c>
      <c r="D234" s="16" t="s">
        <v>76</v>
      </c>
      <c r="E234" s="182" t="str">
        <f t="shared" si="119"/>
        <v>270</v>
      </c>
      <c r="F234" s="18" t="str">
        <f>RIGHT(A234,LEN(A234)-5)</f>
        <v>ΠΡΕΒΕΖΑ</v>
      </c>
      <c r="G234" s="19" t="str">
        <f t="shared" si="102"/>
        <v>270Α</v>
      </c>
      <c r="H234" s="20" t="s">
        <v>3</v>
      </c>
      <c r="I234" s="21" t="s">
        <v>8</v>
      </c>
      <c r="J234" s="167">
        <v>0</v>
      </c>
      <c r="K234" s="159"/>
      <c r="L234" s="169"/>
      <c r="M234" s="170">
        <v>0</v>
      </c>
      <c r="N234" s="491" t="s">
        <v>303</v>
      </c>
      <c r="O234" s="595" t="s">
        <v>337</v>
      </c>
      <c r="P234" s="562">
        <v>2682027741</v>
      </c>
      <c r="Q234" s="747" t="s">
        <v>304</v>
      </c>
      <c r="R234" s="492"/>
      <c r="S234" s="492"/>
      <c r="T234" s="492"/>
      <c r="U234" s="492"/>
      <c r="V234" s="492"/>
      <c r="W234" s="492"/>
      <c r="X234" s="675"/>
    </row>
    <row r="235" spans="1:24" ht="12" customHeight="1" x14ac:dyDescent="0.2">
      <c r="A235" s="13" t="s">
        <v>23</v>
      </c>
      <c r="B235" s="14" t="str">
        <f t="shared" si="108"/>
        <v>270</v>
      </c>
      <c r="C235" s="174" t="s">
        <v>75</v>
      </c>
      <c r="D235" s="16" t="s">
        <v>76</v>
      </c>
      <c r="E235" s="84" t="str">
        <f t="shared" si="119"/>
        <v>270</v>
      </c>
      <c r="F235" s="18" t="str">
        <f t="shared" si="67"/>
        <v>ΠΡΕΒΕΖΑ</v>
      </c>
      <c r="G235" s="29" t="str">
        <f t="shared" si="102"/>
        <v>270Α</v>
      </c>
      <c r="H235" s="20" t="s">
        <v>3</v>
      </c>
      <c r="I235" s="21" t="s">
        <v>9</v>
      </c>
      <c r="J235" s="167">
        <v>3</v>
      </c>
      <c r="K235" s="159"/>
      <c r="L235" s="169">
        <v>1</v>
      </c>
      <c r="M235" s="170"/>
      <c r="N235" s="491" t="s">
        <v>303</v>
      </c>
      <c r="O235" s="595" t="s">
        <v>337</v>
      </c>
      <c r="P235" s="562">
        <v>2682027741</v>
      </c>
      <c r="Q235" s="747" t="s">
        <v>304</v>
      </c>
      <c r="R235" s="492"/>
      <c r="S235" s="492"/>
      <c r="T235" s="492"/>
      <c r="U235" s="492"/>
      <c r="V235" s="492"/>
      <c r="W235" s="492"/>
      <c r="X235" s="675"/>
    </row>
    <row r="236" spans="1:24" ht="12" customHeight="1" x14ac:dyDescent="0.2">
      <c r="A236" s="13" t="s">
        <v>23</v>
      </c>
      <c r="B236" s="14" t="str">
        <f t="shared" si="108"/>
        <v>270</v>
      </c>
      <c r="C236" s="174" t="s">
        <v>75</v>
      </c>
      <c r="D236" s="16" t="s">
        <v>76</v>
      </c>
      <c r="E236" s="84" t="str">
        <f t="shared" si="119"/>
        <v>270</v>
      </c>
      <c r="F236" s="28" t="str">
        <f t="shared" ref="F236" si="122">RIGHT(A236,LEN(A236)-5)</f>
        <v>ΠΡΕΒΕΖΑ</v>
      </c>
      <c r="G236" s="29" t="str">
        <f t="shared" si="102"/>
        <v>270Α</v>
      </c>
      <c r="H236" s="30" t="s">
        <v>4</v>
      </c>
      <c r="I236" s="33" t="s">
        <v>8</v>
      </c>
      <c r="J236" s="158">
        <v>14</v>
      </c>
      <c r="K236" s="159"/>
      <c r="L236" s="160"/>
      <c r="M236" s="161">
        <v>1</v>
      </c>
      <c r="N236" s="488" t="s">
        <v>303</v>
      </c>
      <c r="O236" s="595" t="s">
        <v>337</v>
      </c>
      <c r="P236" s="560">
        <v>2682027741</v>
      </c>
      <c r="Q236" s="744" t="s">
        <v>304</v>
      </c>
      <c r="R236" s="489"/>
      <c r="S236" s="489"/>
      <c r="T236" s="489"/>
      <c r="U236" s="489"/>
      <c r="V236" s="489"/>
      <c r="W236" s="489"/>
      <c r="X236" s="672"/>
    </row>
    <row r="237" spans="1:24" ht="12" customHeight="1" x14ac:dyDescent="0.2">
      <c r="A237" s="13" t="s">
        <v>23</v>
      </c>
      <c r="B237" s="14" t="str">
        <f t="shared" si="108"/>
        <v>270</v>
      </c>
      <c r="C237" s="174" t="s">
        <v>75</v>
      </c>
      <c r="D237" s="16" t="s">
        <v>76</v>
      </c>
      <c r="E237" s="84" t="str">
        <f t="shared" si="119"/>
        <v>270</v>
      </c>
      <c r="F237" s="28" t="str">
        <f t="shared" si="67"/>
        <v>ΠΡΕΒΕΖΑ</v>
      </c>
      <c r="G237" s="29" t="str">
        <f t="shared" si="102"/>
        <v>270Α</v>
      </c>
      <c r="H237" s="30" t="s">
        <v>4</v>
      </c>
      <c r="I237" s="33" t="s">
        <v>9</v>
      </c>
      <c r="J237" s="158">
        <v>32</v>
      </c>
      <c r="K237" s="159"/>
      <c r="L237" s="160">
        <v>2</v>
      </c>
      <c r="M237" s="161"/>
      <c r="N237" s="488" t="s">
        <v>303</v>
      </c>
      <c r="O237" s="595" t="s">
        <v>337</v>
      </c>
      <c r="P237" s="560">
        <v>2682027741</v>
      </c>
      <c r="Q237" s="744" t="s">
        <v>304</v>
      </c>
      <c r="R237" s="489"/>
      <c r="S237" s="489"/>
      <c r="T237" s="489"/>
      <c r="U237" s="489"/>
      <c r="V237" s="489"/>
      <c r="W237" s="489"/>
      <c r="X237" s="672"/>
    </row>
    <row r="238" spans="1:24" ht="12" customHeight="1" x14ac:dyDescent="0.2">
      <c r="A238" s="13" t="s">
        <v>23</v>
      </c>
      <c r="B238" s="14" t="str">
        <f t="shared" si="108"/>
        <v>270</v>
      </c>
      <c r="C238" s="174" t="s">
        <v>75</v>
      </c>
      <c r="D238" s="40" t="s">
        <v>76</v>
      </c>
      <c r="E238" s="84" t="str">
        <f t="shared" si="119"/>
        <v>270</v>
      </c>
      <c r="F238" s="28" t="str">
        <f t="shared" ref="F238" si="123">RIGHT(A238,LEN(A238)-5)</f>
        <v>ΠΡΕΒΕΖΑ</v>
      </c>
      <c r="G238" s="29" t="str">
        <f t="shared" si="102"/>
        <v>270Α</v>
      </c>
      <c r="H238" s="30" t="s">
        <v>5</v>
      </c>
      <c r="I238" s="33" t="s">
        <v>8</v>
      </c>
      <c r="J238" s="158">
        <v>3</v>
      </c>
      <c r="K238" s="159">
        <f>SUM(J234:J243)</f>
        <v>145</v>
      </c>
      <c r="L238" s="160"/>
      <c r="M238" s="161">
        <v>1</v>
      </c>
      <c r="N238" s="162" t="s">
        <v>303</v>
      </c>
      <c r="O238" s="596" t="s">
        <v>337</v>
      </c>
      <c r="P238" s="561">
        <v>2682027741</v>
      </c>
      <c r="Q238" s="745" t="s">
        <v>304</v>
      </c>
      <c r="R238" s="444"/>
      <c r="S238" s="444"/>
      <c r="T238" s="444"/>
      <c r="U238" s="444"/>
      <c r="V238" s="444"/>
      <c r="W238" s="444"/>
      <c r="X238" s="673"/>
    </row>
    <row r="239" spans="1:24" ht="12" customHeight="1" x14ac:dyDescent="0.2">
      <c r="A239" s="13" t="s">
        <v>23</v>
      </c>
      <c r="B239" s="14" t="str">
        <f t="shared" si="108"/>
        <v>270</v>
      </c>
      <c r="C239" s="174" t="s">
        <v>75</v>
      </c>
      <c r="D239" s="16" t="s">
        <v>76</v>
      </c>
      <c r="E239" s="84" t="str">
        <f t="shared" si="119"/>
        <v>270</v>
      </c>
      <c r="F239" s="28" t="str">
        <f t="shared" si="67"/>
        <v>ΠΡΕΒΕΖΑ</v>
      </c>
      <c r="G239" s="29" t="str">
        <f t="shared" si="102"/>
        <v>270Α</v>
      </c>
      <c r="H239" s="30" t="s">
        <v>5</v>
      </c>
      <c r="I239" s="33" t="s">
        <v>9</v>
      </c>
      <c r="J239" s="158">
        <v>50</v>
      </c>
      <c r="K239" s="159"/>
      <c r="L239" s="160">
        <v>4</v>
      </c>
      <c r="M239" s="161"/>
      <c r="N239" s="488" t="s">
        <v>303</v>
      </c>
      <c r="O239" s="595" t="s">
        <v>337</v>
      </c>
      <c r="P239" s="560">
        <v>2682027741</v>
      </c>
      <c r="Q239" s="744" t="s">
        <v>304</v>
      </c>
      <c r="R239" s="489"/>
      <c r="S239" s="489"/>
      <c r="T239" s="489"/>
      <c r="U239" s="489"/>
      <c r="V239" s="489"/>
      <c r="W239" s="489"/>
      <c r="X239" s="672"/>
    </row>
    <row r="240" spans="1:24" ht="12" customHeight="1" x14ac:dyDescent="0.2">
      <c r="A240" s="13" t="s">
        <v>23</v>
      </c>
      <c r="B240" s="14" t="str">
        <f t="shared" si="108"/>
        <v>270</v>
      </c>
      <c r="C240" s="174" t="s">
        <v>75</v>
      </c>
      <c r="D240" s="16" t="s">
        <v>76</v>
      </c>
      <c r="E240" s="84" t="str">
        <f t="shared" si="119"/>
        <v>270</v>
      </c>
      <c r="F240" s="28" t="str">
        <f t="shared" ref="F240" si="124">RIGHT(A240,LEN(A240)-5)</f>
        <v>ΠΡΕΒΕΖΑ</v>
      </c>
      <c r="G240" s="29" t="str">
        <f t="shared" ref="G240:G303" si="125">CONCATENATE(E240,"Α")</f>
        <v>270Α</v>
      </c>
      <c r="H240" s="30" t="s">
        <v>7</v>
      </c>
      <c r="I240" s="33" t="s">
        <v>8</v>
      </c>
      <c r="J240" s="158">
        <v>2</v>
      </c>
      <c r="K240" s="159"/>
      <c r="L240" s="160"/>
      <c r="M240" s="161">
        <v>1</v>
      </c>
      <c r="N240" s="488" t="s">
        <v>303</v>
      </c>
      <c r="O240" s="595" t="s">
        <v>337</v>
      </c>
      <c r="P240" s="560">
        <v>2682027741</v>
      </c>
      <c r="Q240" s="744" t="s">
        <v>304</v>
      </c>
      <c r="R240" s="489"/>
      <c r="S240" s="489"/>
      <c r="T240" s="489"/>
      <c r="U240" s="489"/>
      <c r="V240" s="489"/>
      <c r="W240" s="489"/>
      <c r="X240" s="672"/>
    </row>
    <row r="241" spans="1:24" ht="12" customHeight="1" x14ac:dyDescent="0.2">
      <c r="A241" s="13" t="s">
        <v>23</v>
      </c>
      <c r="B241" s="14" t="str">
        <f t="shared" si="108"/>
        <v>270</v>
      </c>
      <c r="C241" s="174" t="s">
        <v>75</v>
      </c>
      <c r="D241" s="16" t="s">
        <v>76</v>
      </c>
      <c r="E241" s="84" t="str">
        <f t="shared" si="119"/>
        <v>270</v>
      </c>
      <c r="F241" s="28" t="str">
        <f t="shared" si="67"/>
        <v>ΠΡΕΒΕΖΑ</v>
      </c>
      <c r="G241" s="29" t="str">
        <f t="shared" si="125"/>
        <v>270Α</v>
      </c>
      <c r="H241" s="30" t="s">
        <v>7</v>
      </c>
      <c r="I241" s="33" t="s">
        <v>9</v>
      </c>
      <c r="J241" s="158">
        <v>18</v>
      </c>
      <c r="K241" s="159"/>
      <c r="L241" s="160">
        <v>2</v>
      </c>
      <c r="M241" s="161"/>
      <c r="N241" s="488" t="s">
        <v>303</v>
      </c>
      <c r="O241" s="595" t="s">
        <v>337</v>
      </c>
      <c r="P241" s="560">
        <v>2682027741</v>
      </c>
      <c r="Q241" s="744" t="s">
        <v>304</v>
      </c>
      <c r="R241" s="489"/>
      <c r="S241" s="489"/>
      <c r="T241" s="489"/>
      <c r="U241" s="489"/>
      <c r="V241" s="489"/>
      <c r="W241" s="489"/>
      <c r="X241" s="672"/>
    </row>
    <row r="242" spans="1:24" ht="12" customHeight="1" x14ac:dyDescent="0.2">
      <c r="A242" s="13" t="s">
        <v>23</v>
      </c>
      <c r="B242" s="14" t="str">
        <f t="shared" si="108"/>
        <v>270</v>
      </c>
      <c r="C242" s="174" t="s">
        <v>75</v>
      </c>
      <c r="D242" s="16" t="s">
        <v>76</v>
      </c>
      <c r="E242" s="84" t="str">
        <f t="shared" si="119"/>
        <v>270</v>
      </c>
      <c r="F242" s="28" t="str">
        <f t="shared" ref="F242" si="126">RIGHT(A242,LEN(A242)-5)</f>
        <v>ΠΡΕΒΕΖΑ</v>
      </c>
      <c r="G242" s="29" t="str">
        <f t="shared" si="125"/>
        <v>270Α</v>
      </c>
      <c r="H242" s="49" t="s">
        <v>6</v>
      </c>
      <c r="I242" s="50" t="s">
        <v>8</v>
      </c>
      <c r="J242" s="188">
        <v>7</v>
      </c>
      <c r="K242" s="178"/>
      <c r="L242" s="189"/>
      <c r="M242" s="194">
        <v>1</v>
      </c>
      <c r="N242" s="495" t="s">
        <v>303</v>
      </c>
      <c r="O242" s="595" t="s">
        <v>337</v>
      </c>
      <c r="P242" s="564">
        <v>2682027741</v>
      </c>
      <c r="Q242" s="750" t="s">
        <v>304</v>
      </c>
      <c r="R242" s="496"/>
      <c r="S242" s="496"/>
      <c r="T242" s="496"/>
      <c r="U242" s="496"/>
      <c r="V242" s="496"/>
      <c r="W242" s="496"/>
      <c r="X242" s="678"/>
    </row>
    <row r="243" spans="1:24" ht="12" customHeight="1" thickBot="1" x14ac:dyDescent="0.25">
      <c r="A243" s="13" t="s">
        <v>23</v>
      </c>
      <c r="B243" s="14" t="str">
        <f t="shared" si="108"/>
        <v>270</v>
      </c>
      <c r="C243" s="174" t="s">
        <v>75</v>
      </c>
      <c r="D243" s="16" t="s">
        <v>76</v>
      </c>
      <c r="E243" s="123" t="str">
        <f t="shared" si="119"/>
        <v>270</v>
      </c>
      <c r="F243" s="124" t="str">
        <f t="shared" si="67"/>
        <v>ΠΡΕΒΕΖΑ</v>
      </c>
      <c r="G243" s="140" t="str">
        <f t="shared" si="125"/>
        <v>270Α</v>
      </c>
      <c r="H243" s="49" t="s">
        <v>6</v>
      </c>
      <c r="I243" s="50" t="s">
        <v>9</v>
      </c>
      <c r="J243" s="188">
        <v>16</v>
      </c>
      <c r="K243" s="181"/>
      <c r="L243" s="189">
        <v>1</v>
      </c>
      <c r="M243" s="194"/>
      <c r="N243" s="495" t="s">
        <v>303</v>
      </c>
      <c r="O243" s="606" t="s">
        <v>337</v>
      </c>
      <c r="P243" s="564">
        <v>2682027741</v>
      </c>
      <c r="Q243" s="750" t="s">
        <v>304</v>
      </c>
      <c r="R243" s="496"/>
      <c r="S243" s="496"/>
      <c r="T243" s="496"/>
      <c r="U243" s="496"/>
      <c r="V243" s="496"/>
      <c r="W243" s="496"/>
      <c r="X243" s="678"/>
    </row>
    <row r="244" spans="1:24" ht="12" customHeight="1" thickTop="1" x14ac:dyDescent="0.2">
      <c r="A244" s="13" t="s">
        <v>24</v>
      </c>
      <c r="B244" s="14" t="str">
        <f t="shared" si="108"/>
        <v>272</v>
      </c>
      <c r="C244" s="172" t="s">
        <v>77</v>
      </c>
      <c r="D244" s="102" t="s">
        <v>78</v>
      </c>
      <c r="E244" s="182" t="str">
        <f t="shared" si="119"/>
        <v>272</v>
      </c>
      <c r="F244" s="18" t="str">
        <f t="shared" ref="F244" si="127">RIGHT(A244,LEN(A244)-5)</f>
        <v>ΚΕΡΚΥΡΑ</v>
      </c>
      <c r="G244" s="19" t="str">
        <f t="shared" si="125"/>
        <v>272Α</v>
      </c>
      <c r="H244" s="58" t="s">
        <v>3</v>
      </c>
      <c r="I244" s="59" t="s">
        <v>8</v>
      </c>
      <c r="J244" s="154">
        <v>8</v>
      </c>
      <c r="K244" s="155"/>
      <c r="L244" s="156"/>
      <c r="M244" s="157">
        <v>1</v>
      </c>
      <c r="N244" s="486" t="s">
        <v>316</v>
      </c>
      <c r="O244" s="595" t="s">
        <v>317</v>
      </c>
      <c r="P244" s="559">
        <v>2661039827</v>
      </c>
      <c r="Q244" s="769" t="s">
        <v>315</v>
      </c>
      <c r="R244" s="524"/>
      <c r="S244" s="524"/>
      <c r="T244" s="524"/>
      <c r="U244" s="524"/>
      <c r="V244" s="524"/>
      <c r="W244" s="524"/>
      <c r="X244" s="697"/>
    </row>
    <row r="245" spans="1:24" ht="12" customHeight="1" x14ac:dyDescent="0.2">
      <c r="A245" s="13" t="s">
        <v>24</v>
      </c>
      <c r="B245" s="14" t="str">
        <f t="shared" si="108"/>
        <v>272</v>
      </c>
      <c r="C245" s="174" t="s">
        <v>77</v>
      </c>
      <c r="D245" s="16" t="s">
        <v>78</v>
      </c>
      <c r="E245" s="84" t="str">
        <f t="shared" si="119"/>
        <v>272</v>
      </c>
      <c r="F245" s="18" t="str">
        <f t="shared" ref="F245:F372" si="128">RIGHT(A245,LEN(A245)-5)</f>
        <v>ΚΕΡΚΥΡΑ</v>
      </c>
      <c r="G245" s="29" t="str">
        <f t="shared" si="125"/>
        <v>272Α</v>
      </c>
      <c r="H245" s="20" t="s">
        <v>3</v>
      </c>
      <c r="I245" s="21" t="s">
        <v>9</v>
      </c>
      <c r="J245" s="167">
        <v>4</v>
      </c>
      <c r="K245" s="159"/>
      <c r="L245" s="169">
        <v>1</v>
      </c>
      <c r="M245" s="170"/>
      <c r="N245" s="491" t="s">
        <v>316</v>
      </c>
      <c r="O245" s="595" t="s">
        <v>317</v>
      </c>
      <c r="P245" s="562">
        <v>2661039827</v>
      </c>
      <c r="Q245" s="770" t="s">
        <v>315</v>
      </c>
      <c r="R245" s="525"/>
      <c r="S245" s="525"/>
      <c r="T245" s="525"/>
      <c r="U245" s="525"/>
      <c r="V245" s="525"/>
      <c r="W245" s="525"/>
      <c r="X245" s="698"/>
    </row>
    <row r="246" spans="1:24" ht="12" customHeight="1" x14ac:dyDescent="0.2">
      <c r="A246" s="13" t="s">
        <v>24</v>
      </c>
      <c r="B246" s="14" t="str">
        <f t="shared" si="108"/>
        <v>272</v>
      </c>
      <c r="C246" s="15" t="s">
        <v>77</v>
      </c>
      <c r="D246" s="16" t="s">
        <v>78</v>
      </c>
      <c r="E246" s="84" t="str">
        <f t="shared" si="119"/>
        <v>272</v>
      </c>
      <c r="F246" s="28" t="str">
        <f t="shared" ref="F246" si="129">RIGHT(A246,LEN(A246)-5)</f>
        <v>ΚΕΡΚΥΡΑ</v>
      </c>
      <c r="G246" s="29" t="str">
        <f t="shared" si="125"/>
        <v>272Α</v>
      </c>
      <c r="H246" s="30" t="s">
        <v>4</v>
      </c>
      <c r="I246" s="33" t="s">
        <v>8</v>
      </c>
      <c r="J246" s="158">
        <v>16</v>
      </c>
      <c r="K246" s="159"/>
      <c r="L246" s="160"/>
      <c r="M246" s="161">
        <v>1</v>
      </c>
      <c r="N246" s="488" t="s">
        <v>316</v>
      </c>
      <c r="O246" s="595" t="s">
        <v>317</v>
      </c>
      <c r="P246" s="560">
        <v>2661039827</v>
      </c>
      <c r="Q246" s="771" t="s">
        <v>315</v>
      </c>
      <c r="R246" s="526"/>
      <c r="S246" s="526"/>
      <c r="T246" s="526"/>
      <c r="U246" s="526"/>
      <c r="V246" s="526"/>
      <c r="W246" s="526"/>
      <c r="X246" s="699"/>
    </row>
    <row r="247" spans="1:24" ht="12" customHeight="1" x14ac:dyDescent="0.2">
      <c r="A247" s="13" t="s">
        <v>24</v>
      </c>
      <c r="B247" s="14" t="str">
        <f t="shared" si="108"/>
        <v>272</v>
      </c>
      <c r="C247" s="15" t="s">
        <v>77</v>
      </c>
      <c r="D247" s="16" t="s">
        <v>78</v>
      </c>
      <c r="E247" s="84" t="str">
        <f t="shared" si="119"/>
        <v>272</v>
      </c>
      <c r="F247" s="28" t="str">
        <f t="shared" si="128"/>
        <v>ΚΕΡΚΥΡΑ</v>
      </c>
      <c r="G247" s="29" t="str">
        <f t="shared" si="125"/>
        <v>272Α</v>
      </c>
      <c r="H247" s="30" t="s">
        <v>4</v>
      </c>
      <c r="I247" s="33" t="s">
        <v>9</v>
      </c>
      <c r="J247" s="158">
        <v>14</v>
      </c>
      <c r="K247" s="159"/>
      <c r="L247" s="160">
        <v>1</v>
      </c>
      <c r="M247" s="161"/>
      <c r="N247" s="488" t="s">
        <v>316</v>
      </c>
      <c r="O247" s="595" t="s">
        <v>317</v>
      </c>
      <c r="P247" s="560">
        <v>2661039827</v>
      </c>
      <c r="Q247" s="771" t="s">
        <v>315</v>
      </c>
      <c r="R247" s="526"/>
      <c r="S247" s="526"/>
      <c r="T247" s="526"/>
      <c r="U247" s="526"/>
      <c r="V247" s="526"/>
      <c r="W247" s="526"/>
      <c r="X247" s="699"/>
    </row>
    <row r="248" spans="1:24" ht="12" customHeight="1" x14ac:dyDescent="0.2">
      <c r="A248" s="13" t="s">
        <v>24</v>
      </c>
      <c r="B248" s="14" t="str">
        <f t="shared" si="108"/>
        <v>272</v>
      </c>
      <c r="C248" s="83" t="s">
        <v>77</v>
      </c>
      <c r="D248" s="40" t="s">
        <v>78</v>
      </c>
      <c r="E248" s="84" t="str">
        <f t="shared" si="119"/>
        <v>272</v>
      </c>
      <c r="F248" s="28" t="str">
        <f t="shared" ref="F248" si="130">RIGHT(A248,LEN(A248)-5)</f>
        <v>ΚΕΡΚΥΡΑ</v>
      </c>
      <c r="G248" s="29" t="str">
        <f t="shared" si="125"/>
        <v>272Α</v>
      </c>
      <c r="H248" s="30" t="s">
        <v>5</v>
      </c>
      <c r="I248" s="33" t="s">
        <v>8</v>
      </c>
      <c r="J248" s="158">
        <v>1</v>
      </c>
      <c r="K248" s="159">
        <f>SUM(J244:J253)</f>
        <v>114</v>
      </c>
      <c r="L248" s="160"/>
      <c r="M248" s="161">
        <v>1</v>
      </c>
      <c r="N248" s="162" t="s">
        <v>316</v>
      </c>
      <c r="O248" s="596" t="s">
        <v>317</v>
      </c>
      <c r="P248" s="561">
        <v>2661039827</v>
      </c>
      <c r="Q248" s="772" t="s">
        <v>315</v>
      </c>
      <c r="R248" s="451"/>
      <c r="S248" s="451"/>
      <c r="T248" s="451"/>
      <c r="U248" s="451"/>
      <c r="V248" s="451"/>
      <c r="W248" s="451"/>
      <c r="X248" s="700"/>
    </row>
    <row r="249" spans="1:24" ht="12" customHeight="1" x14ac:dyDescent="0.2">
      <c r="A249" s="13" t="s">
        <v>24</v>
      </c>
      <c r="B249" s="14" t="str">
        <f t="shared" si="108"/>
        <v>272</v>
      </c>
      <c r="C249" s="15" t="s">
        <v>77</v>
      </c>
      <c r="D249" s="16" t="s">
        <v>78</v>
      </c>
      <c r="E249" s="84" t="str">
        <f t="shared" si="119"/>
        <v>272</v>
      </c>
      <c r="F249" s="28" t="str">
        <f t="shared" si="128"/>
        <v>ΚΕΡΚΥΡΑ</v>
      </c>
      <c r="G249" s="29" t="str">
        <f t="shared" si="125"/>
        <v>272Α</v>
      </c>
      <c r="H249" s="30" t="s">
        <v>5</v>
      </c>
      <c r="I249" s="33" t="s">
        <v>9</v>
      </c>
      <c r="J249" s="158">
        <v>30</v>
      </c>
      <c r="K249" s="159"/>
      <c r="L249" s="160">
        <v>2</v>
      </c>
      <c r="M249" s="161"/>
      <c r="N249" s="488" t="s">
        <v>316</v>
      </c>
      <c r="O249" s="595" t="s">
        <v>317</v>
      </c>
      <c r="P249" s="560">
        <v>2661039827</v>
      </c>
      <c r="Q249" s="771" t="s">
        <v>315</v>
      </c>
      <c r="R249" s="526"/>
      <c r="S249" s="526"/>
      <c r="T249" s="526"/>
      <c r="U249" s="526"/>
      <c r="V249" s="526"/>
      <c r="W249" s="526"/>
      <c r="X249" s="699"/>
    </row>
    <row r="250" spans="1:24" ht="12" customHeight="1" x14ac:dyDescent="0.2">
      <c r="A250" s="13" t="s">
        <v>24</v>
      </c>
      <c r="B250" s="14" t="str">
        <f t="shared" si="108"/>
        <v>272</v>
      </c>
      <c r="C250" s="15" t="s">
        <v>77</v>
      </c>
      <c r="D250" s="16" t="s">
        <v>78</v>
      </c>
      <c r="E250" s="84" t="str">
        <f t="shared" si="119"/>
        <v>272</v>
      </c>
      <c r="F250" s="28" t="str">
        <f t="shared" ref="F250" si="131">RIGHT(A250,LEN(A250)-5)</f>
        <v>ΚΕΡΚΥΡΑ</v>
      </c>
      <c r="G250" s="29" t="str">
        <f t="shared" si="125"/>
        <v>272Α</v>
      </c>
      <c r="H250" s="30" t="s">
        <v>7</v>
      </c>
      <c r="I250" s="33" t="s">
        <v>8</v>
      </c>
      <c r="J250" s="158">
        <v>10</v>
      </c>
      <c r="K250" s="159"/>
      <c r="L250" s="160"/>
      <c r="M250" s="161">
        <v>2</v>
      </c>
      <c r="N250" s="488" t="s">
        <v>316</v>
      </c>
      <c r="O250" s="595" t="s">
        <v>317</v>
      </c>
      <c r="P250" s="560">
        <v>2661039827</v>
      </c>
      <c r="Q250" s="771" t="s">
        <v>315</v>
      </c>
      <c r="R250" s="526"/>
      <c r="S250" s="526"/>
      <c r="T250" s="526"/>
      <c r="U250" s="526"/>
      <c r="V250" s="526"/>
      <c r="W250" s="526"/>
      <c r="X250" s="699"/>
    </row>
    <row r="251" spans="1:24" ht="12" customHeight="1" x14ac:dyDescent="0.2">
      <c r="A251" s="13" t="s">
        <v>24</v>
      </c>
      <c r="B251" s="14" t="str">
        <f t="shared" si="108"/>
        <v>272</v>
      </c>
      <c r="C251" s="15" t="s">
        <v>77</v>
      </c>
      <c r="D251" s="16" t="s">
        <v>78</v>
      </c>
      <c r="E251" s="84" t="str">
        <f t="shared" si="119"/>
        <v>272</v>
      </c>
      <c r="F251" s="28" t="str">
        <f t="shared" si="128"/>
        <v>ΚΕΡΚΥΡΑ</v>
      </c>
      <c r="G251" s="29" t="str">
        <f t="shared" si="125"/>
        <v>272Α</v>
      </c>
      <c r="H251" s="30" t="s">
        <v>7</v>
      </c>
      <c r="I251" s="33" t="s">
        <v>9</v>
      </c>
      <c r="J251" s="158">
        <v>17</v>
      </c>
      <c r="K251" s="159"/>
      <c r="L251" s="160">
        <v>2</v>
      </c>
      <c r="M251" s="161"/>
      <c r="N251" s="488" t="s">
        <v>316</v>
      </c>
      <c r="O251" s="595" t="s">
        <v>317</v>
      </c>
      <c r="P251" s="560">
        <v>2661039827</v>
      </c>
      <c r="Q251" s="771" t="s">
        <v>315</v>
      </c>
      <c r="R251" s="526"/>
      <c r="S251" s="526"/>
      <c r="T251" s="526"/>
      <c r="U251" s="526"/>
      <c r="V251" s="526"/>
      <c r="W251" s="526"/>
      <c r="X251" s="699"/>
    </row>
    <row r="252" spans="1:24" ht="12" customHeight="1" x14ac:dyDescent="0.2">
      <c r="A252" s="13" t="s">
        <v>24</v>
      </c>
      <c r="B252" s="14" t="str">
        <f t="shared" si="108"/>
        <v>272</v>
      </c>
      <c r="C252" s="15" t="s">
        <v>77</v>
      </c>
      <c r="D252" s="16" t="s">
        <v>78</v>
      </c>
      <c r="E252" s="84" t="str">
        <f t="shared" si="119"/>
        <v>272</v>
      </c>
      <c r="F252" s="47" t="str">
        <f t="shared" ref="F252" si="132">RIGHT(A252,LEN(A252)-5)</f>
        <v>ΚΕΡΚΥΡΑ</v>
      </c>
      <c r="G252" s="29" t="str">
        <f t="shared" si="125"/>
        <v>272Α</v>
      </c>
      <c r="H252" s="49" t="s">
        <v>6</v>
      </c>
      <c r="I252" s="50" t="s">
        <v>8</v>
      </c>
      <c r="J252" s="188">
        <v>3</v>
      </c>
      <c r="K252" s="178"/>
      <c r="L252" s="189"/>
      <c r="M252" s="194">
        <v>1</v>
      </c>
      <c r="N252" s="495" t="s">
        <v>316</v>
      </c>
      <c r="O252" s="595" t="s">
        <v>317</v>
      </c>
      <c r="P252" s="564">
        <v>2661039827</v>
      </c>
      <c r="Q252" s="773" t="s">
        <v>315</v>
      </c>
      <c r="R252" s="527"/>
      <c r="S252" s="527"/>
      <c r="T252" s="527"/>
      <c r="U252" s="527"/>
      <c r="V252" s="527"/>
      <c r="W252" s="527"/>
      <c r="X252" s="701"/>
    </row>
    <row r="253" spans="1:24" ht="12" customHeight="1" thickBot="1" x14ac:dyDescent="0.25">
      <c r="A253" s="13" t="s">
        <v>24</v>
      </c>
      <c r="B253" s="14" t="str">
        <f t="shared" si="108"/>
        <v>272</v>
      </c>
      <c r="C253" s="15" t="s">
        <v>77</v>
      </c>
      <c r="D253" s="230" t="s">
        <v>78</v>
      </c>
      <c r="E253" s="84" t="str">
        <f t="shared" si="119"/>
        <v>272</v>
      </c>
      <c r="F253" s="47" t="str">
        <f t="shared" si="128"/>
        <v>ΚΕΡΚΥΡΑ</v>
      </c>
      <c r="G253" s="48" t="str">
        <f t="shared" si="125"/>
        <v>272Α</v>
      </c>
      <c r="H253" s="125" t="s">
        <v>6</v>
      </c>
      <c r="I253" s="126" t="s">
        <v>9</v>
      </c>
      <c r="J253" s="191">
        <v>11</v>
      </c>
      <c r="K253" s="181"/>
      <c r="L253" s="192">
        <v>1</v>
      </c>
      <c r="M253" s="193"/>
      <c r="N253" s="497" t="s">
        <v>316</v>
      </c>
      <c r="O253" s="597" t="s">
        <v>317</v>
      </c>
      <c r="P253" s="565">
        <v>2661039827</v>
      </c>
      <c r="Q253" s="774" t="s">
        <v>315</v>
      </c>
      <c r="R253" s="528"/>
      <c r="S253" s="528"/>
      <c r="T253" s="528"/>
      <c r="U253" s="528"/>
      <c r="V253" s="528"/>
      <c r="W253" s="528"/>
      <c r="X253" s="702"/>
    </row>
    <row r="254" spans="1:24" ht="12" customHeight="1" thickTop="1" x14ac:dyDescent="0.2">
      <c r="A254" s="13" t="s">
        <v>25</v>
      </c>
      <c r="B254" s="14" t="str">
        <f t="shared" si="108"/>
        <v>273</v>
      </c>
      <c r="C254" s="172" t="s">
        <v>81</v>
      </c>
      <c r="D254" s="16" t="s">
        <v>79</v>
      </c>
      <c r="E254" s="173" t="str">
        <f t="shared" si="119"/>
        <v>273</v>
      </c>
      <c r="F254" s="56" t="str">
        <f t="shared" ref="F254" si="133">RIGHT(A254,LEN(A254)-5)</f>
        <v>ΕΥΒΟΙΑ</v>
      </c>
      <c r="G254" s="57" t="str">
        <f t="shared" si="125"/>
        <v>273Α</v>
      </c>
      <c r="H254" s="20" t="s">
        <v>3</v>
      </c>
      <c r="I254" s="21" t="s">
        <v>8</v>
      </c>
      <c r="J254" s="111">
        <v>1</v>
      </c>
      <c r="K254" s="61"/>
      <c r="L254" s="113"/>
      <c r="M254" s="114">
        <v>1</v>
      </c>
      <c r="N254" s="469" t="s">
        <v>338</v>
      </c>
      <c r="O254" s="598" t="s">
        <v>339</v>
      </c>
      <c r="P254" s="547">
        <v>2221026786</v>
      </c>
      <c r="Q254" s="756" t="s">
        <v>214</v>
      </c>
      <c r="R254" s="503"/>
      <c r="S254" s="503"/>
      <c r="T254" s="503"/>
      <c r="U254" s="503"/>
      <c r="V254" s="503"/>
      <c r="W254" s="503"/>
      <c r="X254" s="684"/>
    </row>
    <row r="255" spans="1:24" ht="12" customHeight="1" x14ac:dyDescent="0.2">
      <c r="A255" s="13" t="s">
        <v>25</v>
      </c>
      <c r="B255" s="14" t="str">
        <f t="shared" si="108"/>
        <v>273</v>
      </c>
      <c r="C255" s="174" t="s">
        <v>81</v>
      </c>
      <c r="D255" s="16" t="s">
        <v>79</v>
      </c>
      <c r="E255" s="84" t="str">
        <f t="shared" si="119"/>
        <v>273</v>
      </c>
      <c r="F255" s="18" t="str">
        <f t="shared" si="128"/>
        <v>ΕΥΒΟΙΑ</v>
      </c>
      <c r="G255" s="29" t="str">
        <f t="shared" si="125"/>
        <v>273Α</v>
      </c>
      <c r="H255" s="20" t="s">
        <v>3</v>
      </c>
      <c r="I255" s="21" t="s">
        <v>9</v>
      </c>
      <c r="J255" s="111">
        <v>2</v>
      </c>
      <c r="K255" s="66"/>
      <c r="L255" s="113">
        <v>1</v>
      </c>
      <c r="M255" s="114"/>
      <c r="N255" s="469" t="s">
        <v>338</v>
      </c>
      <c r="O255" s="595" t="s">
        <v>339</v>
      </c>
      <c r="P255" s="547">
        <v>2221026786</v>
      </c>
      <c r="Q255" s="756" t="s">
        <v>214</v>
      </c>
      <c r="R255" s="503"/>
      <c r="S255" s="503"/>
      <c r="T255" s="503"/>
      <c r="U255" s="503"/>
      <c r="V255" s="503"/>
      <c r="W255" s="503"/>
      <c r="X255" s="684"/>
    </row>
    <row r="256" spans="1:24" ht="12" customHeight="1" x14ac:dyDescent="0.2">
      <c r="A256" s="13" t="s">
        <v>25</v>
      </c>
      <c r="B256" s="14" t="str">
        <f t="shared" si="108"/>
        <v>273</v>
      </c>
      <c r="C256" s="174" t="s">
        <v>81</v>
      </c>
      <c r="D256" s="16" t="s">
        <v>79</v>
      </c>
      <c r="E256" s="84" t="str">
        <f t="shared" si="119"/>
        <v>273</v>
      </c>
      <c r="F256" s="28" t="str">
        <f t="shared" ref="F256" si="134">RIGHT(A256,LEN(A256)-5)</f>
        <v>ΕΥΒΟΙΑ</v>
      </c>
      <c r="G256" s="29" t="str">
        <f t="shared" si="125"/>
        <v>273Α</v>
      </c>
      <c r="H256" s="30" t="s">
        <v>4</v>
      </c>
      <c r="I256" s="33" t="s">
        <v>8</v>
      </c>
      <c r="J256" s="65">
        <v>5</v>
      </c>
      <c r="K256" s="66"/>
      <c r="L256" s="105"/>
      <c r="M256" s="106">
        <v>1</v>
      </c>
      <c r="N256" s="463" t="s">
        <v>338</v>
      </c>
      <c r="O256" s="595" t="s">
        <v>339</v>
      </c>
      <c r="P256" s="548">
        <v>2221026786</v>
      </c>
      <c r="Q256" s="734" t="s">
        <v>214</v>
      </c>
      <c r="R256" s="479"/>
      <c r="S256" s="479"/>
      <c r="T256" s="479"/>
      <c r="U256" s="479"/>
      <c r="V256" s="479"/>
      <c r="W256" s="479"/>
      <c r="X256" s="662"/>
    </row>
    <row r="257" spans="1:24" ht="12" customHeight="1" x14ac:dyDescent="0.2">
      <c r="A257" s="13" t="s">
        <v>25</v>
      </c>
      <c r="B257" s="14" t="str">
        <f t="shared" si="108"/>
        <v>273</v>
      </c>
      <c r="C257" s="174" t="s">
        <v>81</v>
      </c>
      <c r="D257" s="16" t="s">
        <v>79</v>
      </c>
      <c r="E257" s="84" t="str">
        <f t="shared" si="119"/>
        <v>273</v>
      </c>
      <c r="F257" s="28" t="str">
        <f t="shared" si="128"/>
        <v>ΕΥΒΟΙΑ</v>
      </c>
      <c r="G257" s="29" t="str">
        <f t="shared" si="125"/>
        <v>273Α</v>
      </c>
      <c r="H257" s="30" t="s">
        <v>4</v>
      </c>
      <c r="I257" s="33" t="s">
        <v>9</v>
      </c>
      <c r="J257" s="65">
        <v>20</v>
      </c>
      <c r="K257" s="66"/>
      <c r="L257" s="105">
        <v>1</v>
      </c>
      <c r="M257" s="106"/>
      <c r="N257" s="463" t="s">
        <v>338</v>
      </c>
      <c r="O257" s="595" t="s">
        <v>339</v>
      </c>
      <c r="P257" s="548">
        <v>2221026786</v>
      </c>
      <c r="Q257" s="734" t="s">
        <v>214</v>
      </c>
      <c r="R257" s="479"/>
      <c r="S257" s="479"/>
      <c r="T257" s="479"/>
      <c r="U257" s="479"/>
      <c r="V257" s="479"/>
      <c r="W257" s="479"/>
      <c r="X257" s="662"/>
    </row>
    <row r="258" spans="1:24" ht="12" customHeight="1" x14ac:dyDescent="0.2">
      <c r="A258" s="13" t="s">
        <v>25</v>
      </c>
      <c r="B258" s="14" t="str">
        <f t="shared" si="108"/>
        <v>273</v>
      </c>
      <c r="C258" s="174" t="s">
        <v>81</v>
      </c>
      <c r="D258" s="40" t="s">
        <v>79</v>
      </c>
      <c r="E258" s="84" t="str">
        <f t="shared" si="119"/>
        <v>273</v>
      </c>
      <c r="F258" s="28" t="str">
        <f t="shared" ref="F258" si="135">RIGHT(A258,LEN(A258)-5)</f>
        <v>ΕΥΒΟΙΑ</v>
      </c>
      <c r="G258" s="29" t="str">
        <f t="shared" si="125"/>
        <v>273Α</v>
      </c>
      <c r="H258" s="30" t="s">
        <v>5</v>
      </c>
      <c r="I258" s="33" t="s">
        <v>8</v>
      </c>
      <c r="J258" s="65">
        <v>12</v>
      </c>
      <c r="K258" s="66">
        <f>SUM(J254:J263)</f>
        <v>133</v>
      </c>
      <c r="L258" s="105"/>
      <c r="M258" s="106">
        <v>1</v>
      </c>
      <c r="N258" s="107" t="s">
        <v>338</v>
      </c>
      <c r="O258" s="596" t="s">
        <v>339</v>
      </c>
      <c r="P258" s="555">
        <v>2221026786</v>
      </c>
      <c r="Q258" s="735" t="s">
        <v>214</v>
      </c>
      <c r="R258" s="443"/>
      <c r="S258" s="443"/>
      <c r="T258" s="443"/>
      <c r="U258" s="443"/>
      <c r="V258" s="443"/>
      <c r="W258" s="443"/>
      <c r="X258" s="663"/>
    </row>
    <row r="259" spans="1:24" ht="12" customHeight="1" x14ac:dyDescent="0.2">
      <c r="A259" s="13" t="s">
        <v>25</v>
      </c>
      <c r="B259" s="14" t="str">
        <f t="shared" si="108"/>
        <v>273</v>
      </c>
      <c r="C259" s="174" t="s">
        <v>81</v>
      </c>
      <c r="D259" s="16" t="s">
        <v>79</v>
      </c>
      <c r="E259" s="84" t="str">
        <f t="shared" si="119"/>
        <v>273</v>
      </c>
      <c r="F259" s="28" t="str">
        <f t="shared" si="128"/>
        <v>ΕΥΒΟΙΑ</v>
      </c>
      <c r="G259" s="29" t="str">
        <f t="shared" si="125"/>
        <v>273Α</v>
      </c>
      <c r="H259" s="30" t="s">
        <v>5</v>
      </c>
      <c r="I259" s="33" t="s">
        <v>9</v>
      </c>
      <c r="J259" s="65">
        <v>43</v>
      </c>
      <c r="K259" s="66"/>
      <c r="L259" s="105">
        <v>3</v>
      </c>
      <c r="M259" s="106"/>
      <c r="N259" s="463" t="s">
        <v>338</v>
      </c>
      <c r="O259" s="595" t="s">
        <v>339</v>
      </c>
      <c r="P259" s="548">
        <v>2221026786</v>
      </c>
      <c r="Q259" s="734" t="s">
        <v>214</v>
      </c>
      <c r="R259" s="479"/>
      <c r="S259" s="479"/>
      <c r="T259" s="479"/>
      <c r="U259" s="479"/>
      <c r="V259" s="479"/>
      <c r="W259" s="479"/>
      <c r="X259" s="662"/>
    </row>
    <row r="260" spans="1:24" ht="12" customHeight="1" x14ac:dyDescent="0.2">
      <c r="A260" s="13" t="s">
        <v>25</v>
      </c>
      <c r="B260" s="14" t="str">
        <f t="shared" si="108"/>
        <v>273</v>
      </c>
      <c r="C260" s="174" t="s">
        <v>81</v>
      </c>
      <c r="D260" s="16" t="s">
        <v>79</v>
      </c>
      <c r="E260" s="84" t="str">
        <f t="shared" si="119"/>
        <v>273</v>
      </c>
      <c r="F260" s="28" t="str">
        <f t="shared" ref="F260" si="136">RIGHT(A260,LEN(A260)-5)</f>
        <v>ΕΥΒΟΙΑ</v>
      </c>
      <c r="G260" s="29" t="str">
        <f t="shared" si="125"/>
        <v>273Α</v>
      </c>
      <c r="H260" s="30" t="s">
        <v>7</v>
      </c>
      <c r="I260" s="33" t="s">
        <v>8</v>
      </c>
      <c r="J260" s="65">
        <v>12</v>
      </c>
      <c r="K260" s="66"/>
      <c r="L260" s="105"/>
      <c r="M260" s="106">
        <v>1</v>
      </c>
      <c r="N260" s="463" t="s">
        <v>338</v>
      </c>
      <c r="O260" s="595" t="s">
        <v>339</v>
      </c>
      <c r="P260" s="548">
        <v>2221026786</v>
      </c>
      <c r="Q260" s="734" t="s">
        <v>214</v>
      </c>
      <c r="R260" s="479"/>
      <c r="S260" s="479"/>
      <c r="T260" s="479"/>
      <c r="U260" s="479"/>
      <c r="V260" s="479"/>
      <c r="W260" s="479"/>
      <c r="X260" s="662"/>
    </row>
    <row r="261" spans="1:24" ht="12" customHeight="1" x14ac:dyDescent="0.2">
      <c r="A261" s="13" t="s">
        <v>25</v>
      </c>
      <c r="B261" s="14" t="str">
        <f t="shared" si="108"/>
        <v>273</v>
      </c>
      <c r="C261" s="174" t="s">
        <v>81</v>
      </c>
      <c r="D261" s="16" t="s">
        <v>79</v>
      </c>
      <c r="E261" s="84" t="str">
        <f t="shared" si="119"/>
        <v>273</v>
      </c>
      <c r="F261" s="28" t="str">
        <f t="shared" si="128"/>
        <v>ΕΥΒΟΙΑ</v>
      </c>
      <c r="G261" s="29" t="str">
        <f t="shared" si="125"/>
        <v>273Α</v>
      </c>
      <c r="H261" s="30" t="s">
        <v>7</v>
      </c>
      <c r="I261" s="33" t="s">
        <v>9</v>
      </c>
      <c r="J261" s="65">
        <v>17</v>
      </c>
      <c r="K261" s="66"/>
      <c r="L261" s="105">
        <v>1</v>
      </c>
      <c r="M261" s="106"/>
      <c r="N261" s="463" t="s">
        <v>338</v>
      </c>
      <c r="O261" s="595" t="s">
        <v>339</v>
      </c>
      <c r="P261" s="548">
        <v>2221026786</v>
      </c>
      <c r="Q261" s="734" t="s">
        <v>214</v>
      </c>
      <c r="R261" s="479"/>
      <c r="S261" s="479"/>
      <c r="T261" s="479"/>
      <c r="U261" s="479"/>
      <c r="V261" s="479"/>
      <c r="W261" s="479"/>
      <c r="X261" s="662"/>
    </row>
    <row r="262" spans="1:24" ht="12" customHeight="1" x14ac:dyDescent="0.2">
      <c r="A262" s="13" t="s">
        <v>25</v>
      </c>
      <c r="B262" s="14" t="str">
        <f t="shared" si="108"/>
        <v>273</v>
      </c>
      <c r="C262" s="174" t="s">
        <v>81</v>
      </c>
      <c r="D262" s="16" t="s">
        <v>79</v>
      </c>
      <c r="E262" s="84" t="str">
        <f t="shared" si="119"/>
        <v>273</v>
      </c>
      <c r="F262" s="28" t="str">
        <f t="shared" ref="F262" si="137">RIGHT(A262,LEN(A262)-5)</f>
        <v>ΕΥΒΟΙΑ</v>
      </c>
      <c r="G262" s="29" t="str">
        <f t="shared" si="125"/>
        <v>273Α</v>
      </c>
      <c r="H262" s="30" t="s">
        <v>6</v>
      </c>
      <c r="I262" s="33" t="s">
        <v>8</v>
      </c>
      <c r="J262" s="78">
        <v>5</v>
      </c>
      <c r="K262" s="82"/>
      <c r="L262" s="121"/>
      <c r="M262" s="122">
        <v>1</v>
      </c>
      <c r="N262" s="463" t="s">
        <v>338</v>
      </c>
      <c r="O262" s="595" t="s">
        <v>339</v>
      </c>
      <c r="P262" s="548">
        <v>2221026786</v>
      </c>
      <c r="Q262" s="734" t="s">
        <v>214</v>
      </c>
      <c r="R262" s="479"/>
      <c r="S262" s="479"/>
      <c r="T262" s="479"/>
      <c r="U262" s="479"/>
      <c r="V262" s="479"/>
      <c r="W262" s="479"/>
      <c r="X262" s="662"/>
    </row>
    <row r="263" spans="1:24" ht="12" customHeight="1" thickBot="1" x14ac:dyDescent="0.25">
      <c r="A263" s="13" t="s">
        <v>25</v>
      </c>
      <c r="B263" s="14" t="str">
        <f t="shared" si="108"/>
        <v>273</v>
      </c>
      <c r="C263" s="174" t="s">
        <v>81</v>
      </c>
      <c r="D263" s="16" t="s">
        <v>79</v>
      </c>
      <c r="E263" s="123" t="str">
        <f t="shared" si="119"/>
        <v>273</v>
      </c>
      <c r="F263" s="124" t="str">
        <f t="shared" si="128"/>
        <v>ΕΥΒΟΙΑ</v>
      </c>
      <c r="G263" s="140" t="str">
        <f t="shared" si="125"/>
        <v>273Α</v>
      </c>
      <c r="H263" s="49" t="s">
        <v>6</v>
      </c>
      <c r="I263" s="50" t="s">
        <v>9</v>
      </c>
      <c r="J263" s="85">
        <v>16</v>
      </c>
      <c r="K263" s="128"/>
      <c r="L263" s="136">
        <v>1</v>
      </c>
      <c r="M263" s="137"/>
      <c r="N263" s="464" t="s">
        <v>338</v>
      </c>
      <c r="O263" s="606" t="s">
        <v>339</v>
      </c>
      <c r="P263" s="550">
        <v>2221026786</v>
      </c>
      <c r="Q263" s="736" t="s">
        <v>214</v>
      </c>
      <c r="R263" s="480"/>
      <c r="S263" s="480"/>
      <c r="T263" s="480"/>
      <c r="U263" s="480"/>
      <c r="V263" s="480"/>
      <c r="W263" s="480"/>
      <c r="X263" s="664"/>
    </row>
    <row r="264" spans="1:24" ht="12" customHeight="1" thickTop="1" x14ac:dyDescent="0.2">
      <c r="A264" s="13" t="s">
        <v>26</v>
      </c>
      <c r="B264" s="14" t="str">
        <f t="shared" si="108"/>
        <v>275</v>
      </c>
      <c r="C264" s="174" t="s">
        <v>81</v>
      </c>
      <c r="D264" s="102" t="s">
        <v>80</v>
      </c>
      <c r="E264" s="182" t="str">
        <f t="shared" si="119"/>
        <v>275</v>
      </c>
      <c r="F264" s="18" t="str">
        <f t="shared" ref="F264" si="138">RIGHT(A264,LEN(A264)-5)</f>
        <v>ΒΟΙΩΤΙΑ</v>
      </c>
      <c r="G264" s="19" t="str">
        <f t="shared" si="125"/>
        <v>275Α</v>
      </c>
      <c r="H264" s="58" t="s">
        <v>3</v>
      </c>
      <c r="I264" s="59" t="s">
        <v>8</v>
      </c>
      <c r="J264" s="60">
        <v>0</v>
      </c>
      <c r="K264" s="61"/>
      <c r="L264" s="103"/>
      <c r="M264" s="104">
        <v>0</v>
      </c>
      <c r="N264" s="460" t="s">
        <v>215</v>
      </c>
      <c r="O264" s="595" t="s">
        <v>372</v>
      </c>
      <c r="P264" s="551" t="s">
        <v>374</v>
      </c>
      <c r="Q264" s="775" t="s">
        <v>216</v>
      </c>
      <c r="R264" s="529"/>
      <c r="S264" s="529"/>
      <c r="T264" s="529"/>
      <c r="U264" s="529"/>
      <c r="V264" s="529"/>
      <c r="W264" s="529"/>
      <c r="X264" s="703"/>
    </row>
    <row r="265" spans="1:24" ht="12" customHeight="1" x14ac:dyDescent="0.2">
      <c r="A265" s="13" t="s">
        <v>26</v>
      </c>
      <c r="B265" s="14" t="str">
        <f t="shared" si="108"/>
        <v>275</v>
      </c>
      <c r="C265" s="174" t="s">
        <v>81</v>
      </c>
      <c r="D265" s="16" t="s">
        <v>80</v>
      </c>
      <c r="E265" s="84" t="str">
        <f t="shared" si="119"/>
        <v>275</v>
      </c>
      <c r="F265" s="18" t="str">
        <f t="shared" si="128"/>
        <v>ΒΟΙΩΤΙΑ</v>
      </c>
      <c r="G265" s="29" t="str">
        <f t="shared" si="125"/>
        <v>275Α</v>
      </c>
      <c r="H265" s="20" t="s">
        <v>3</v>
      </c>
      <c r="I265" s="21" t="s">
        <v>9</v>
      </c>
      <c r="J265" s="111">
        <v>0</v>
      </c>
      <c r="K265" s="66"/>
      <c r="L265" s="113">
        <v>0</v>
      </c>
      <c r="M265" s="114"/>
      <c r="N265" s="469" t="s">
        <v>215</v>
      </c>
      <c r="O265" s="595" t="s">
        <v>372</v>
      </c>
      <c r="P265" s="547" t="s">
        <v>374</v>
      </c>
      <c r="Q265" s="756" t="s">
        <v>216</v>
      </c>
      <c r="R265" s="503"/>
      <c r="S265" s="503"/>
      <c r="T265" s="503"/>
      <c r="U265" s="503"/>
      <c r="V265" s="503"/>
      <c r="W265" s="503"/>
      <c r="X265" s="684"/>
    </row>
    <row r="266" spans="1:24" ht="12" customHeight="1" x14ac:dyDescent="0.2">
      <c r="A266" s="13" t="s">
        <v>26</v>
      </c>
      <c r="B266" s="14" t="str">
        <f t="shared" si="108"/>
        <v>275</v>
      </c>
      <c r="C266" s="227" t="s">
        <v>81</v>
      </c>
      <c r="D266" s="16" t="s">
        <v>80</v>
      </c>
      <c r="E266" s="84" t="str">
        <f t="shared" si="119"/>
        <v>275</v>
      </c>
      <c r="F266" s="28" t="str">
        <f t="shared" ref="F266" si="139">RIGHT(A266,LEN(A266)-5)</f>
        <v>ΒΟΙΩΤΙΑ</v>
      </c>
      <c r="G266" s="29" t="str">
        <f t="shared" si="125"/>
        <v>275Α</v>
      </c>
      <c r="H266" s="30" t="s">
        <v>4</v>
      </c>
      <c r="I266" s="33" t="s">
        <v>8</v>
      </c>
      <c r="J266" s="65">
        <v>22</v>
      </c>
      <c r="K266" s="66"/>
      <c r="L266" s="105"/>
      <c r="M266" s="106">
        <v>2</v>
      </c>
      <c r="N266" s="463" t="s">
        <v>215</v>
      </c>
      <c r="O266" s="595" t="s">
        <v>372</v>
      </c>
      <c r="P266" s="548" t="s">
        <v>374</v>
      </c>
      <c r="Q266" s="734" t="s">
        <v>216</v>
      </c>
      <c r="R266" s="479"/>
      <c r="S266" s="479"/>
      <c r="T266" s="479"/>
      <c r="U266" s="479"/>
      <c r="V266" s="479"/>
      <c r="W266" s="479"/>
      <c r="X266" s="662"/>
    </row>
    <row r="267" spans="1:24" ht="12" customHeight="1" x14ac:dyDescent="0.2">
      <c r="A267" s="13" t="s">
        <v>26</v>
      </c>
      <c r="B267" s="14" t="str">
        <f t="shared" si="108"/>
        <v>275</v>
      </c>
      <c r="C267" s="174" t="s">
        <v>81</v>
      </c>
      <c r="D267" s="16" t="s">
        <v>80</v>
      </c>
      <c r="E267" s="84" t="str">
        <f t="shared" si="119"/>
        <v>275</v>
      </c>
      <c r="F267" s="28" t="str">
        <f t="shared" si="128"/>
        <v>ΒΟΙΩΤΙΑ</v>
      </c>
      <c r="G267" s="29" t="str">
        <f t="shared" si="125"/>
        <v>275Α</v>
      </c>
      <c r="H267" s="30" t="s">
        <v>4</v>
      </c>
      <c r="I267" s="33" t="s">
        <v>9</v>
      </c>
      <c r="J267" s="65">
        <v>28</v>
      </c>
      <c r="K267" s="66"/>
      <c r="L267" s="105">
        <v>2</v>
      </c>
      <c r="M267" s="106"/>
      <c r="N267" s="463" t="s">
        <v>215</v>
      </c>
      <c r="O267" s="595" t="s">
        <v>372</v>
      </c>
      <c r="P267" s="548" t="s">
        <v>374</v>
      </c>
      <c r="Q267" s="734" t="s">
        <v>216</v>
      </c>
      <c r="R267" s="479"/>
      <c r="S267" s="479"/>
      <c r="T267" s="479"/>
      <c r="U267" s="479"/>
      <c r="V267" s="479"/>
      <c r="W267" s="479"/>
      <c r="X267" s="662"/>
    </row>
    <row r="268" spans="1:24" ht="12" customHeight="1" x14ac:dyDescent="0.2">
      <c r="A268" s="13" t="s">
        <v>26</v>
      </c>
      <c r="B268" s="14" t="str">
        <f t="shared" si="108"/>
        <v>275</v>
      </c>
      <c r="C268" s="174" t="s">
        <v>81</v>
      </c>
      <c r="D268" s="40" t="s">
        <v>80</v>
      </c>
      <c r="E268" s="84" t="str">
        <f t="shared" si="119"/>
        <v>275</v>
      </c>
      <c r="F268" s="28" t="str">
        <f t="shared" ref="F268" si="140">RIGHT(A268,LEN(A268)-5)</f>
        <v>ΒΟΙΩΤΙΑ</v>
      </c>
      <c r="G268" s="29" t="str">
        <f t="shared" si="125"/>
        <v>275Α</v>
      </c>
      <c r="H268" s="30" t="s">
        <v>5</v>
      </c>
      <c r="I268" s="33" t="s">
        <v>8</v>
      </c>
      <c r="J268" s="65">
        <v>2</v>
      </c>
      <c r="K268" s="66">
        <f>SUM(J264:J273)</f>
        <v>93</v>
      </c>
      <c r="L268" s="105"/>
      <c r="M268" s="106">
        <v>1</v>
      </c>
      <c r="N268" s="107" t="s">
        <v>215</v>
      </c>
      <c r="O268" s="596" t="s">
        <v>372</v>
      </c>
      <c r="P268" s="555" t="s">
        <v>374</v>
      </c>
      <c r="Q268" s="735" t="s">
        <v>216</v>
      </c>
      <c r="R268" s="443"/>
      <c r="S268" s="443"/>
      <c r="T268" s="443"/>
      <c r="U268" s="443"/>
      <c r="V268" s="443"/>
      <c r="W268" s="443"/>
      <c r="X268" s="663"/>
    </row>
    <row r="269" spans="1:24" ht="12" customHeight="1" x14ac:dyDescent="0.2">
      <c r="A269" s="13" t="s">
        <v>26</v>
      </c>
      <c r="B269" s="14" t="str">
        <f t="shared" si="108"/>
        <v>275</v>
      </c>
      <c r="C269" s="174" t="s">
        <v>81</v>
      </c>
      <c r="D269" s="16" t="s">
        <v>80</v>
      </c>
      <c r="E269" s="84" t="str">
        <f t="shared" si="119"/>
        <v>275</v>
      </c>
      <c r="F269" s="28" t="str">
        <f t="shared" si="128"/>
        <v>ΒΟΙΩΤΙΑ</v>
      </c>
      <c r="G269" s="29" t="str">
        <f t="shared" si="125"/>
        <v>275Α</v>
      </c>
      <c r="H269" s="30" t="s">
        <v>5</v>
      </c>
      <c r="I269" s="33" t="s">
        <v>9</v>
      </c>
      <c r="J269" s="65">
        <v>23</v>
      </c>
      <c r="K269" s="66"/>
      <c r="L269" s="105">
        <v>2</v>
      </c>
      <c r="M269" s="106"/>
      <c r="N269" s="463" t="s">
        <v>215</v>
      </c>
      <c r="O269" s="595" t="s">
        <v>372</v>
      </c>
      <c r="P269" s="548" t="s">
        <v>374</v>
      </c>
      <c r="Q269" s="734" t="s">
        <v>216</v>
      </c>
      <c r="R269" s="479"/>
      <c r="S269" s="479"/>
      <c r="T269" s="479"/>
      <c r="U269" s="479"/>
      <c r="V269" s="479"/>
      <c r="W269" s="479"/>
      <c r="X269" s="662"/>
    </row>
    <row r="270" spans="1:24" ht="12" customHeight="1" x14ac:dyDescent="0.2">
      <c r="A270" s="13" t="s">
        <v>26</v>
      </c>
      <c r="B270" s="14" t="str">
        <f t="shared" si="108"/>
        <v>275</v>
      </c>
      <c r="C270" s="174" t="s">
        <v>81</v>
      </c>
      <c r="D270" s="16" t="s">
        <v>80</v>
      </c>
      <c r="E270" s="84" t="str">
        <f t="shared" si="119"/>
        <v>275</v>
      </c>
      <c r="F270" s="28" t="str">
        <f t="shared" ref="F270" si="141">RIGHT(A270,LEN(A270)-5)</f>
        <v>ΒΟΙΩΤΙΑ</v>
      </c>
      <c r="G270" s="29" t="str">
        <f t="shared" si="125"/>
        <v>275Α</v>
      </c>
      <c r="H270" s="30" t="s">
        <v>7</v>
      </c>
      <c r="I270" s="33" t="s">
        <v>8</v>
      </c>
      <c r="J270" s="65">
        <v>1</v>
      </c>
      <c r="K270" s="66"/>
      <c r="L270" s="105"/>
      <c r="M270" s="106">
        <v>1</v>
      </c>
      <c r="N270" s="463" t="s">
        <v>215</v>
      </c>
      <c r="O270" s="595" t="s">
        <v>372</v>
      </c>
      <c r="P270" s="548" t="s">
        <v>374</v>
      </c>
      <c r="Q270" s="734" t="s">
        <v>216</v>
      </c>
      <c r="R270" s="479"/>
      <c r="S270" s="479"/>
      <c r="T270" s="479"/>
      <c r="U270" s="479"/>
      <c r="V270" s="479"/>
      <c r="W270" s="479"/>
      <c r="X270" s="662"/>
    </row>
    <row r="271" spans="1:24" ht="12" customHeight="1" x14ac:dyDescent="0.2">
      <c r="A271" s="13" t="s">
        <v>26</v>
      </c>
      <c r="B271" s="14" t="str">
        <f t="shared" si="108"/>
        <v>275</v>
      </c>
      <c r="C271" s="174" t="s">
        <v>81</v>
      </c>
      <c r="D271" s="16" t="s">
        <v>80</v>
      </c>
      <c r="E271" s="84" t="str">
        <f t="shared" si="119"/>
        <v>275</v>
      </c>
      <c r="F271" s="28" t="str">
        <f t="shared" si="128"/>
        <v>ΒΟΙΩΤΙΑ</v>
      </c>
      <c r="G271" s="29" t="str">
        <f t="shared" si="125"/>
        <v>275Α</v>
      </c>
      <c r="H271" s="30" t="s">
        <v>7</v>
      </c>
      <c r="I271" s="33" t="s">
        <v>9</v>
      </c>
      <c r="J271" s="65">
        <v>3</v>
      </c>
      <c r="K271" s="66"/>
      <c r="L271" s="105">
        <v>1</v>
      </c>
      <c r="M271" s="106"/>
      <c r="N271" s="463" t="s">
        <v>215</v>
      </c>
      <c r="O271" s="595" t="s">
        <v>372</v>
      </c>
      <c r="P271" s="548" t="s">
        <v>374</v>
      </c>
      <c r="Q271" s="734" t="s">
        <v>216</v>
      </c>
      <c r="R271" s="479"/>
      <c r="S271" s="479"/>
      <c r="T271" s="479"/>
      <c r="U271" s="479"/>
      <c r="V271" s="479"/>
      <c r="W271" s="479"/>
      <c r="X271" s="662"/>
    </row>
    <row r="272" spans="1:24" ht="12" customHeight="1" x14ac:dyDescent="0.2">
      <c r="A272" s="13" t="s">
        <v>26</v>
      </c>
      <c r="B272" s="14" t="str">
        <f t="shared" si="108"/>
        <v>275</v>
      </c>
      <c r="C272" s="174" t="s">
        <v>81</v>
      </c>
      <c r="D272" s="16" t="s">
        <v>80</v>
      </c>
      <c r="E272" s="84" t="str">
        <f t="shared" si="119"/>
        <v>275</v>
      </c>
      <c r="F272" s="47" t="str">
        <f t="shared" ref="F272" si="142">RIGHT(A272,LEN(A272)-5)</f>
        <v>ΒΟΙΩΤΙΑ</v>
      </c>
      <c r="G272" s="29" t="str">
        <f t="shared" si="125"/>
        <v>275Α</v>
      </c>
      <c r="H272" s="49" t="s">
        <v>6</v>
      </c>
      <c r="I272" s="50" t="s">
        <v>8</v>
      </c>
      <c r="J272" s="85">
        <v>5</v>
      </c>
      <c r="K272" s="82"/>
      <c r="L272" s="136"/>
      <c r="M272" s="137">
        <v>1</v>
      </c>
      <c r="N272" s="464" t="s">
        <v>215</v>
      </c>
      <c r="O272" s="595" t="s">
        <v>372</v>
      </c>
      <c r="P272" s="550" t="s">
        <v>374</v>
      </c>
      <c r="Q272" s="736" t="s">
        <v>216</v>
      </c>
      <c r="R272" s="480"/>
      <c r="S272" s="480"/>
      <c r="T272" s="480"/>
      <c r="U272" s="480"/>
      <c r="V272" s="480"/>
      <c r="W272" s="480"/>
      <c r="X272" s="664"/>
    </row>
    <row r="273" spans="1:24" ht="12" customHeight="1" thickBot="1" x14ac:dyDescent="0.25">
      <c r="A273" s="13" t="s">
        <v>26</v>
      </c>
      <c r="B273" s="14" t="str">
        <f t="shared" ref="B273:B336" si="143">LEFT(A273,3)</f>
        <v>275</v>
      </c>
      <c r="C273" s="174" t="s">
        <v>81</v>
      </c>
      <c r="D273" s="230" t="s">
        <v>80</v>
      </c>
      <c r="E273" s="84" t="str">
        <f t="shared" si="119"/>
        <v>275</v>
      </c>
      <c r="F273" s="47" t="str">
        <f t="shared" si="128"/>
        <v>ΒΟΙΩΤΙΑ</v>
      </c>
      <c r="G273" s="48" t="str">
        <f t="shared" si="125"/>
        <v>275Α</v>
      </c>
      <c r="H273" s="125" t="s">
        <v>6</v>
      </c>
      <c r="I273" s="126" t="s">
        <v>9</v>
      </c>
      <c r="J273" s="127">
        <v>9</v>
      </c>
      <c r="K273" s="128"/>
      <c r="L273" s="129">
        <v>1</v>
      </c>
      <c r="M273" s="130"/>
      <c r="N273" s="475" t="s">
        <v>215</v>
      </c>
      <c r="O273" s="597" t="s">
        <v>372</v>
      </c>
      <c r="P273" s="556" t="s">
        <v>374</v>
      </c>
      <c r="Q273" s="738" t="s">
        <v>216</v>
      </c>
      <c r="R273" s="482"/>
      <c r="S273" s="482"/>
      <c r="T273" s="482"/>
      <c r="U273" s="482"/>
      <c r="V273" s="482"/>
      <c r="W273" s="482"/>
      <c r="X273" s="666"/>
    </row>
    <row r="274" spans="1:24" ht="12" customHeight="1" thickTop="1" x14ac:dyDescent="0.2">
      <c r="A274" s="13" t="s">
        <v>27</v>
      </c>
      <c r="B274" s="14" t="str">
        <f t="shared" si="143"/>
        <v>278</v>
      </c>
      <c r="C274" s="174" t="s">
        <v>81</v>
      </c>
      <c r="D274" s="102" t="s">
        <v>82</v>
      </c>
      <c r="E274" s="173" t="str">
        <f t="shared" si="119"/>
        <v>278</v>
      </c>
      <c r="F274" s="56" t="str">
        <f t="shared" ref="F274" si="144">RIGHT(A274,LEN(A274)-5)</f>
        <v>ΦΘΙΩΤΙΔΑ</v>
      </c>
      <c r="G274" s="57" t="str">
        <f t="shared" si="125"/>
        <v>278Α</v>
      </c>
      <c r="H274" s="20" t="s">
        <v>3</v>
      </c>
      <c r="I274" s="21" t="s">
        <v>8</v>
      </c>
      <c r="J274" s="167">
        <v>1</v>
      </c>
      <c r="K274" s="155"/>
      <c r="L274" s="169"/>
      <c r="M274" s="170">
        <v>1</v>
      </c>
      <c r="N274" s="491" t="s">
        <v>340</v>
      </c>
      <c r="O274" s="598" t="s">
        <v>341</v>
      </c>
      <c r="P274" s="562">
        <v>2231350137</v>
      </c>
      <c r="Q274" s="747" t="s">
        <v>217</v>
      </c>
      <c r="R274" s="492"/>
      <c r="S274" s="492"/>
      <c r="T274" s="492"/>
      <c r="U274" s="492"/>
      <c r="V274" s="492"/>
      <c r="W274" s="492"/>
      <c r="X274" s="675"/>
    </row>
    <row r="275" spans="1:24" ht="12" customHeight="1" x14ac:dyDescent="0.2">
      <c r="A275" s="13" t="s">
        <v>27</v>
      </c>
      <c r="B275" s="14" t="str">
        <f t="shared" si="143"/>
        <v>278</v>
      </c>
      <c r="C275" s="174" t="s">
        <v>81</v>
      </c>
      <c r="D275" s="16" t="s">
        <v>82</v>
      </c>
      <c r="E275" s="84" t="str">
        <f t="shared" si="119"/>
        <v>278</v>
      </c>
      <c r="F275" s="18" t="str">
        <f t="shared" si="128"/>
        <v>ΦΘΙΩΤΙΔΑ</v>
      </c>
      <c r="G275" s="29" t="str">
        <f t="shared" si="125"/>
        <v>278Α</v>
      </c>
      <c r="H275" s="20" t="s">
        <v>3</v>
      </c>
      <c r="I275" s="21" t="s">
        <v>9</v>
      </c>
      <c r="J275" s="167">
        <v>1</v>
      </c>
      <c r="K275" s="159"/>
      <c r="L275" s="169">
        <v>1</v>
      </c>
      <c r="M275" s="170"/>
      <c r="N275" s="491" t="s">
        <v>340</v>
      </c>
      <c r="O275" s="595" t="s">
        <v>341</v>
      </c>
      <c r="P275" s="562">
        <v>2231350137</v>
      </c>
      <c r="Q275" s="747" t="s">
        <v>217</v>
      </c>
      <c r="R275" s="492"/>
      <c r="S275" s="492"/>
      <c r="T275" s="492"/>
      <c r="U275" s="492"/>
      <c r="V275" s="492"/>
      <c r="W275" s="492"/>
      <c r="X275" s="675"/>
    </row>
    <row r="276" spans="1:24" ht="12" customHeight="1" x14ac:dyDescent="0.2">
      <c r="A276" s="13" t="s">
        <v>27</v>
      </c>
      <c r="B276" s="14" t="str">
        <f t="shared" si="143"/>
        <v>278</v>
      </c>
      <c r="C276" s="174" t="s">
        <v>81</v>
      </c>
      <c r="D276" s="16" t="s">
        <v>82</v>
      </c>
      <c r="E276" s="84" t="str">
        <f t="shared" si="119"/>
        <v>278</v>
      </c>
      <c r="F276" s="28" t="str">
        <f t="shared" ref="F276" si="145">RIGHT(A276,LEN(A276)-5)</f>
        <v>ΦΘΙΩΤΙΔΑ</v>
      </c>
      <c r="G276" s="29" t="str">
        <f t="shared" si="125"/>
        <v>278Α</v>
      </c>
      <c r="H276" s="30" t="s">
        <v>4</v>
      </c>
      <c r="I276" s="33" t="s">
        <v>8</v>
      </c>
      <c r="J276" s="158">
        <v>21</v>
      </c>
      <c r="K276" s="159"/>
      <c r="L276" s="160"/>
      <c r="M276" s="161">
        <v>2</v>
      </c>
      <c r="N276" s="488" t="s">
        <v>340</v>
      </c>
      <c r="O276" s="595" t="s">
        <v>341</v>
      </c>
      <c r="P276" s="560">
        <v>2231350137</v>
      </c>
      <c r="Q276" s="744" t="s">
        <v>217</v>
      </c>
      <c r="R276" s="489"/>
      <c r="S276" s="489"/>
      <c r="T276" s="489"/>
      <c r="U276" s="489"/>
      <c r="V276" s="489"/>
      <c r="W276" s="489"/>
      <c r="X276" s="672"/>
    </row>
    <row r="277" spans="1:24" ht="12" customHeight="1" x14ac:dyDescent="0.2">
      <c r="A277" s="13" t="s">
        <v>27</v>
      </c>
      <c r="B277" s="14" t="str">
        <f t="shared" si="143"/>
        <v>278</v>
      </c>
      <c r="C277" s="174" t="s">
        <v>81</v>
      </c>
      <c r="D277" s="16" t="s">
        <v>82</v>
      </c>
      <c r="E277" s="84" t="str">
        <f t="shared" si="119"/>
        <v>278</v>
      </c>
      <c r="F277" s="28" t="str">
        <f t="shared" si="128"/>
        <v>ΦΘΙΩΤΙΔΑ</v>
      </c>
      <c r="G277" s="29" t="str">
        <f t="shared" si="125"/>
        <v>278Α</v>
      </c>
      <c r="H277" s="30" t="s">
        <v>4</v>
      </c>
      <c r="I277" s="33" t="s">
        <v>9</v>
      </c>
      <c r="J277" s="158">
        <v>36</v>
      </c>
      <c r="K277" s="159"/>
      <c r="L277" s="160">
        <v>3</v>
      </c>
      <c r="M277" s="161"/>
      <c r="N277" s="488" t="s">
        <v>340</v>
      </c>
      <c r="O277" s="595" t="s">
        <v>341</v>
      </c>
      <c r="P277" s="560">
        <v>2231350137</v>
      </c>
      <c r="Q277" s="744" t="s">
        <v>217</v>
      </c>
      <c r="R277" s="489"/>
      <c r="S277" s="489"/>
      <c r="T277" s="489"/>
      <c r="U277" s="489"/>
      <c r="V277" s="489"/>
      <c r="W277" s="489"/>
      <c r="X277" s="672"/>
    </row>
    <row r="278" spans="1:24" ht="12" customHeight="1" x14ac:dyDescent="0.2">
      <c r="A278" s="13" t="s">
        <v>27</v>
      </c>
      <c r="B278" s="14" t="str">
        <f t="shared" si="143"/>
        <v>278</v>
      </c>
      <c r="C278" s="174" t="s">
        <v>81</v>
      </c>
      <c r="D278" s="40" t="s">
        <v>82</v>
      </c>
      <c r="E278" s="84" t="str">
        <f t="shared" si="119"/>
        <v>278</v>
      </c>
      <c r="F278" s="28" t="str">
        <f t="shared" ref="F278" si="146">RIGHT(A278,LEN(A278)-5)</f>
        <v>ΦΘΙΩΤΙΔΑ</v>
      </c>
      <c r="G278" s="29" t="str">
        <f t="shared" si="125"/>
        <v>278Α</v>
      </c>
      <c r="H278" s="30" t="s">
        <v>5</v>
      </c>
      <c r="I278" s="33" t="s">
        <v>8</v>
      </c>
      <c r="J278" s="158">
        <v>2</v>
      </c>
      <c r="K278" s="159">
        <f>SUM(J274:J283)</f>
        <v>152</v>
      </c>
      <c r="L278" s="160"/>
      <c r="M278" s="161">
        <v>1</v>
      </c>
      <c r="N278" s="162" t="s">
        <v>340</v>
      </c>
      <c r="O278" s="596" t="s">
        <v>341</v>
      </c>
      <c r="P278" s="561">
        <v>2231350137</v>
      </c>
      <c r="Q278" s="745" t="s">
        <v>217</v>
      </c>
      <c r="R278" s="444"/>
      <c r="S278" s="444"/>
      <c r="T278" s="444"/>
      <c r="U278" s="444"/>
      <c r="V278" s="444"/>
      <c r="W278" s="444"/>
      <c r="X278" s="673"/>
    </row>
    <row r="279" spans="1:24" ht="12" customHeight="1" x14ac:dyDescent="0.2">
      <c r="A279" s="13" t="s">
        <v>27</v>
      </c>
      <c r="B279" s="14" t="str">
        <f t="shared" si="143"/>
        <v>278</v>
      </c>
      <c r="C279" s="174" t="s">
        <v>81</v>
      </c>
      <c r="D279" s="16" t="s">
        <v>82</v>
      </c>
      <c r="E279" s="84" t="str">
        <f t="shared" si="119"/>
        <v>278</v>
      </c>
      <c r="F279" s="28" t="str">
        <f t="shared" si="128"/>
        <v>ΦΘΙΩΤΙΔΑ</v>
      </c>
      <c r="G279" s="29" t="str">
        <f t="shared" si="125"/>
        <v>278Α</v>
      </c>
      <c r="H279" s="30" t="s">
        <v>5</v>
      </c>
      <c r="I279" s="33" t="s">
        <v>9</v>
      </c>
      <c r="J279" s="158">
        <v>39</v>
      </c>
      <c r="K279" s="159"/>
      <c r="L279" s="160">
        <v>3</v>
      </c>
      <c r="M279" s="161"/>
      <c r="N279" s="488" t="s">
        <v>340</v>
      </c>
      <c r="O279" s="595" t="s">
        <v>341</v>
      </c>
      <c r="P279" s="560">
        <v>2231350137</v>
      </c>
      <c r="Q279" s="744" t="s">
        <v>217</v>
      </c>
      <c r="R279" s="489"/>
      <c r="S279" s="489"/>
      <c r="T279" s="489"/>
      <c r="U279" s="489"/>
      <c r="V279" s="489"/>
      <c r="W279" s="489"/>
      <c r="X279" s="672"/>
    </row>
    <row r="280" spans="1:24" ht="12" customHeight="1" x14ac:dyDescent="0.2">
      <c r="A280" s="13" t="s">
        <v>27</v>
      </c>
      <c r="B280" s="14" t="str">
        <f t="shared" si="143"/>
        <v>278</v>
      </c>
      <c r="C280" s="174" t="s">
        <v>81</v>
      </c>
      <c r="D280" s="16" t="s">
        <v>82</v>
      </c>
      <c r="E280" s="84" t="str">
        <f t="shared" si="119"/>
        <v>278</v>
      </c>
      <c r="F280" s="28" t="str">
        <f t="shared" ref="F280" si="147">RIGHT(A280,LEN(A280)-5)</f>
        <v>ΦΘΙΩΤΙΔΑ</v>
      </c>
      <c r="G280" s="29" t="str">
        <f t="shared" si="125"/>
        <v>278Α</v>
      </c>
      <c r="H280" s="30" t="s">
        <v>7</v>
      </c>
      <c r="I280" s="33" t="s">
        <v>8</v>
      </c>
      <c r="J280" s="158">
        <v>3</v>
      </c>
      <c r="K280" s="159"/>
      <c r="L280" s="160"/>
      <c r="M280" s="161">
        <v>1</v>
      </c>
      <c r="N280" s="488" t="s">
        <v>340</v>
      </c>
      <c r="O280" s="595" t="s">
        <v>341</v>
      </c>
      <c r="P280" s="560">
        <v>2231350137</v>
      </c>
      <c r="Q280" s="744" t="s">
        <v>217</v>
      </c>
      <c r="R280" s="489"/>
      <c r="S280" s="489"/>
      <c r="T280" s="489"/>
      <c r="U280" s="489"/>
      <c r="V280" s="489"/>
      <c r="W280" s="489"/>
      <c r="X280" s="672"/>
    </row>
    <row r="281" spans="1:24" ht="12" customHeight="1" x14ac:dyDescent="0.2">
      <c r="A281" s="13" t="s">
        <v>27</v>
      </c>
      <c r="B281" s="14" t="str">
        <f t="shared" si="143"/>
        <v>278</v>
      </c>
      <c r="C281" s="174" t="s">
        <v>81</v>
      </c>
      <c r="D281" s="16" t="s">
        <v>82</v>
      </c>
      <c r="E281" s="84" t="str">
        <f t="shared" si="119"/>
        <v>278</v>
      </c>
      <c r="F281" s="28" t="str">
        <f t="shared" si="128"/>
        <v>ΦΘΙΩΤΙΔΑ</v>
      </c>
      <c r="G281" s="29" t="str">
        <f t="shared" si="125"/>
        <v>278Α</v>
      </c>
      <c r="H281" s="30" t="s">
        <v>7</v>
      </c>
      <c r="I281" s="33" t="s">
        <v>9</v>
      </c>
      <c r="J281" s="158">
        <v>31</v>
      </c>
      <c r="K281" s="159"/>
      <c r="L281" s="160">
        <v>3</v>
      </c>
      <c r="M281" s="161"/>
      <c r="N281" s="488" t="s">
        <v>340</v>
      </c>
      <c r="O281" s="595" t="s">
        <v>341</v>
      </c>
      <c r="P281" s="560">
        <v>2231350137</v>
      </c>
      <c r="Q281" s="744" t="s">
        <v>217</v>
      </c>
      <c r="R281" s="489"/>
      <c r="S281" s="489"/>
      <c r="T281" s="489"/>
      <c r="U281" s="489"/>
      <c r="V281" s="489"/>
      <c r="W281" s="489"/>
      <c r="X281" s="672"/>
    </row>
    <row r="282" spans="1:24" ht="12" customHeight="1" x14ac:dyDescent="0.2">
      <c r="A282" s="13" t="s">
        <v>27</v>
      </c>
      <c r="B282" s="14" t="str">
        <f t="shared" si="143"/>
        <v>278</v>
      </c>
      <c r="C282" s="174" t="s">
        <v>81</v>
      </c>
      <c r="D282" s="16" t="s">
        <v>82</v>
      </c>
      <c r="E282" s="84" t="str">
        <f t="shared" si="119"/>
        <v>278</v>
      </c>
      <c r="F282" s="47" t="str">
        <f t="shared" ref="F282" si="148">RIGHT(A282,LEN(A282)-5)</f>
        <v>ΦΘΙΩΤΙΔΑ</v>
      </c>
      <c r="G282" s="29" t="str">
        <f t="shared" si="125"/>
        <v>278Α</v>
      </c>
      <c r="H282" s="49" t="s">
        <v>6</v>
      </c>
      <c r="I282" s="50" t="s">
        <v>8</v>
      </c>
      <c r="J282" s="188">
        <v>1</v>
      </c>
      <c r="K282" s="178"/>
      <c r="L282" s="189"/>
      <c r="M282" s="194">
        <v>1</v>
      </c>
      <c r="N282" s="495" t="s">
        <v>340</v>
      </c>
      <c r="O282" s="595" t="s">
        <v>341</v>
      </c>
      <c r="P282" s="564">
        <v>2231350137</v>
      </c>
      <c r="Q282" s="750" t="s">
        <v>217</v>
      </c>
      <c r="R282" s="496"/>
      <c r="S282" s="496"/>
      <c r="T282" s="496"/>
      <c r="U282" s="496"/>
      <c r="V282" s="496"/>
      <c r="W282" s="496"/>
      <c r="X282" s="678"/>
    </row>
    <row r="283" spans="1:24" ht="12" customHeight="1" thickBot="1" x14ac:dyDescent="0.25">
      <c r="A283" s="13" t="s">
        <v>27</v>
      </c>
      <c r="B283" s="14" t="str">
        <f t="shared" si="143"/>
        <v>278</v>
      </c>
      <c r="C283" s="229" t="s">
        <v>81</v>
      </c>
      <c r="D283" s="230" t="s">
        <v>82</v>
      </c>
      <c r="E283" s="123" t="str">
        <f t="shared" si="119"/>
        <v>278</v>
      </c>
      <c r="F283" s="124" t="str">
        <f t="shared" si="128"/>
        <v>ΦΘΙΩΤΙΔΑ</v>
      </c>
      <c r="G283" s="140" t="str">
        <f t="shared" si="125"/>
        <v>278Α</v>
      </c>
      <c r="H283" s="125" t="s">
        <v>6</v>
      </c>
      <c r="I283" s="126" t="s">
        <v>9</v>
      </c>
      <c r="J283" s="191">
        <v>17</v>
      </c>
      <c r="K283" s="181"/>
      <c r="L283" s="192">
        <v>1</v>
      </c>
      <c r="M283" s="193"/>
      <c r="N283" s="497" t="s">
        <v>340</v>
      </c>
      <c r="O283" s="606" t="s">
        <v>341</v>
      </c>
      <c r="P283" s="565">
        <v>2231350137</v>
      </c>
      <c r="Q283" s="748" t="s">
        <v>217</v>
      </c>
      <c r="R283" s="498"/>
      <c r="S283" s="498"/>
      <c r="T283" s="498"/>
      <c r="U283" s="498"/>
      <c r="V283" s="498"/>
      <c r="W283" s="498"/>
      <c r="X283" s="676"/>
    </row>
    <row r="284" spans="1:24" ht="12" customHeight="1" thickTop="1" x14ac:dyDescent="0.2">
      <c r="A284" s="13" t="s">
        <v>28</v>
      </c>
      <c r="B284" s="14" t="str">
        <f t="shared" si="143"/>
        <v>281</v>
      </c>
      <c r="C284" s="210" t="s">
        <v>84</v>
      </c>
      <c r="D284" s="205" t="s">
        <v>83</v>
      </c>
      <c r="E284" s="55" t="str">
        <f t="shared" si="119"/>
        <v>281</v>
      </c>
      <c r="F284" s="56" t="str">
        <f t="shared" ref="F284" si="149">RIGHT(A284,LEN(A284)-5)</f>
        <v>ΛΑΡΙΣΑ</v>
      </c>
      <c r="G284" s="57" t="str">
        <f t="shared" si="125"/>
        <v>281Α</v>
      </c>
      <c r="H284" s="58" t="s">
        <v>3</v>
      </c>
      <c r="I284" s="59" t="s">
        <v>8</v>
      </c>
      <c r="J284" s="60">
        <v>0</v>
      </c>
      <c r="K284" s="61"/>
      <c r="L284" s="103"/>
      <c r="M284" s="302">
        <v>0</v>
      </c>
      <c r="N284" s="460" t="s">
        <v>342</v>
      </c>
      <c r="O284" s="598" t="s">
        <v>343</v>
      </c>
      <c r="P284" s="551">
        <v>2410614566</v>
      </c>
      <c r="Q284" s="775" t="s">
        <v>266</v>
      </c>
      <c r="R284" s="529"/>
      <c r="S284" s="529"/>
      <c r="T284" s="529"/>
      <c r="U284" s="529"/>
      <c r="V284" s="529"/>
      <c r="W284" s="529"/>
      <c r="X284" s="703"/>
    </row>
    <row r="285" spans="1:24" ht="12" customHeight="1" x14ac:dyDescent="0.2">
      <c r="A285" s="13" t="s">
        <v>28</v>
      </c>
      <c r="B285" s="14" t="str">
        <f t="shared" si="143"/>
        <v>281</v>
      </c>
      <c r="C285" s="210" t="s">
        <v>84</v>
      </c>
      <c r="D285" s="205" t="s">
        <v>83</v>
      </c>
      <c r="E285" s="64" t="str">
        <f t="shared" si="119"/>
        <v>281</v>
      </c>
      <c r="F285" s="28" t="str">
        <f t="shared" si="128"/>
        <v>ΛΑΡΙΣΑ</v>
      </c>
      <c r="G285" s="29" t="s">
        <v>165</v>
      </c>
      <c r="H285" s="30" t="s">
        <v>3</v>
      </c>
      <c r="I285" s="33" t="s">
        <v>9</v>
      </c>
      <c r="J285" s="65">
        <v>1</v>
      </c>
      <c r="K285" s="66"/>
      <c r="L285" s="105">
        <v>1</v>
      </c>
      <c r="M285" s="106"/>
      <c r="N285" s="463" t="s">
        <v>342</v>
      </c>
      <c r="O285" s="601" t="s">
        <v>343</v>
      </c>
      <c r="P285" s="548">
        <v>2410614566</v>
      </c>
      <c r="Q285" s="734" t="s">
        <v>266</v>
      </c>
      <c r="R285" s="479"/>
      <c r="S285" s="479"/>
      <c r="T285" s="479"/>
      <c r="U285" s="479"/>
      <c r="V285" s="479"/>
      <c r="W285" s="479"/>
      <c r="X285" s="662"/>
    </row>
    <row r="286" spans="1:24" ht="12" customHeight="1" x14ac:dyDescent="0.2">
      <c r="A286" s="13" t="s">
        <v>28</v>
      </c>
      <c r="B286" s="14" t="str">
        <f t="shared" si="143"/>
        <v>281</v>
      </c>
      <c r="C286" s="210" t="s">
        <v>84</v>
      </c>
      <c r="D286" s="205" t="s">
        <v>83</v>
      </c>
      <c r="E286" s="64" t="str">
        <f t="shared" si="119"/>
        <v>281</v>
      </c>
      <c r="F286" s="28" t="str">
        <f t="shared" si="128"/>
        <v>ΛΑΡΙΣΑ</v>
      </c>
      <c r="G286" s="29" t="s">
        <v>165</v>
      </c>
      <c r="H286" s="30" t="s">
        <v>3</v>
      </c>
      <c r="I286" s="33" t="s">
        <v>10</v>
      </c>
      <c r="J286" s="65">
        <v>8</v>
      </c>
      <c r="K286" s="66">
        <f>SUM(J284:J289)</f>
        <v>174</v>
      </c>
      <c r="L286" s="105"/>
      <c r="M286" s="146">
        <v>1</v>
      </c>
      <c r="N286" s="107" t="s">
        <v>342</v>
      </c>
      <c r="O286" s="599" t="s">
        <v>343</v>
      </c>
      <c r="P286" s="555">
        <v>2410614566</v>
      </c>
      <c r="Q286" s="735" t="s">
        <v>266</v>
      </c>
      <c r="R286" s="443"/>
      <c r="S286" s="443"/>
      <c r="T286" s="443"/>
      <c r="U286" s="443"/>
      <c r="V286" s="443"/>
      <c r="W286" s="443"/>
      <c r="X286" s="663"/>
    </row>
    <row r="287" spans="1:24" ht="12" customHeight="1" x14ac:dyDescent="0.2">
      <c r="A287" s="13" t="s">
        <v>28</v>
      </c>
      <c r="B287" s="14" t="str">
        <f t="shared" ref="B287:B292" si="150">LEFT(A287,3)</f>
        <v>281</v>
      </c>
      <c r="C287" s="210" t="s">
        <v>84</v>
      </c>
      <c r="D287" s="205" t="s">
        <v>83</v>
      </c>
      <c r="E287" s="64" t="str">
        <f t="shared" ref="E287:E292" si="151">B287</f>
        <v>281</v>
      </c>
      <c r="F287" s="28" t="str">
        <f t="shared" ref="F287" si="152">RIGHT(A287,LEN(A287)-5)</f>
        <v>ΛΑΡΙΣΑ</v>
      </c>
      <c r="G287" s="29" t="s">
        <v>165</v>
      </c>
      <c r="H287" s="30" t="s">
        <v>5</v>
      </c>
      <c r="I287" s="33" t="s">
        <v>8</v>
      </c>
      <c r="J287" s="158">
        <v>73</v>
      </c>
      <c r="K287" s="159"/>
      <c r="L287" s="160"/>
      <c r="M287" s="161">
        <v>5</v>
      </c>
      <c r="N287" s="488" t="s">
        <v>342</v>
      </c>
      <c r="O287" s="601" t="s">
        <v>343</v>
      </c>
      <c r="P287" s="560">
        <v>2410614566</v>
      </c>
      <c r="Q287" s="744" t="s">
        <v>266</v>
      </c>
      <c r="R287" s="489"/>
      <c r="S287" s="489"/>
      <c r="T287" s="489"/>
      <c r="U287" s="489"/>
      <c r="V287" s="489"/>
      <c r="W287" s="489"/>
      <c r="X287" s="672"/>
    </row>
    <row r="288" spans="1:24" ht="12" customHeight="1" x14ac:dyDescent="0.2">
      <c r="A288" s="13" t="s">
        <v>28</v>
      </c>
      <c r="B288" s="14" t="str">
        <f t="shared" si="150"/>
        <v>281</v>
      </c>
      <c r="C288" s="210" t="s">
        <v>84</v>
      </c>
      <c r="D288" s="205" t="s">
        <v>83</v>
      </c>
      <c r="E288" s="64" t="str">
        <f t="shared" si="151"/>
        <v>281</v>
      </c>
      <c r="F288" s="28" t="str">
        <f>RIGHT(A288,LEN(A288)-5)</f>
        <v>ΛΑΡΙΣΑ</v>
      </c>
      <c r="G288" s="29" t="s">
        <v>165</v>
      </c>
      <c r="H288" s="30" t="s">
        <v>5</v>
      </c>
      <c r="I288" s="33" t="s">
        <v>9</v>
      </c>
      <c r="J288" s="158">
        <v>76</v>
      </c>
      <c r="K288" s="159"/>
      <c r="L288" s="160">
        <v>6</v>
      </c>
      <c r="M288" s="161"/>
      <c r="N288" s="488" t="s">
        <v>342</v>
      </c>
      <c r="O288" s="601" t="s">
        <v>343</v>
      </c>
      <c r="P288" s="560">
        <v>2410614566</v>
      </c>
      <c r="Q288" s="744" t="s">
        <v>266</v>
      </c>
      <c r="R288" s="489"/>
      <c r="S288" s="489"/>
      <c r="T288" s="489"/>
      <c r="U288" s="489"/>
      <c r="V288" s="489"/>
      <c r="W288" s="489"/>
      <c r="X288" s="672"/>
    </row>
    <row r="289" spans="1:24" ht="12" customHeight="1" thickBot="1" x14ac:dyDescent="0.25">
      <c r="A289" s="13" t="s">
        <v>28</v>
      </c>
      <c r="B289" s="14" t="str">
        <f t="shared" si="150"/>
        <v>281</v>
      </c>
      <c r="C289" s="210" t="s">
        <v>84</v>
      </c>
      <c r="D289" s="205" t="s">
        <v>83</v>
      </c>
      <c r="E289" s="84" t="str">
        <f t="shared" si="151"/>
        <v>281</v>
      </c>
      <c r="F289" s="47" t="str">
        <f>RIGHT(A289,LEN(A289)-5)</f>
        <v>ΛΑΡΙΣΑ</v>
      </c>
      <c r="G289" s="48" t="s">
        <v>165</v>
      </c>
      <c r="H289" s="49" t="s">
        <v>5</v>
      </c>
      <c r="I289" s="50" t="s">
        <v>10</v>
      </c>
      <c r="J289" s="217">
        <v>16</v>
      </c>
      <c r="K289" s="218"/>
      <c r="L289" s="200"/>
      <c r="M289" s="219">
        <v>1</v>
      </c>
      <c r="N289" s="495" t="s">
        <v>342</v>
      </c>
      <c r="O289" s="602" t="s">
        <v>343</v>
      </c>
      <c r="P289" s="564">
        <v>2410614566</v>
      </c>
      <c r="Q289" s="750" t="s">
        <v>266</v>
      </c>
      <c r="R289" s="496"/>
      <c r="S289" s="496"/>
      <c r="T289" s="496"/>
      <c r="U289" s="496"/>
      <c r="V289" s="496"/>
      <c r="W289" s="496"/>
      <c r="X289" s="678"/>
    </row>
    <row r="290" spans="1:24" ht="12" customHeight="1" x14ac:dyDescent="0.2">
      <c r="A290" s="13" t="s">
        <v>28</v>
      </c>
      <c r="B290" s="14" t="str">
        <f t="shared" si="150"/>
        <v>281</v>
      </c>
      <c r="C290" s="210" t="s">
        <v>84</v>
      </c>
      <c r="D290" s="208" t="s">
        <v>83</v>
      </c>
      <c r="E290" s="88" t="str">
        <f t="shared" si="151"/>
        <v>281</v>
      </c>
      <c r="F290" s="89" t="str">
        <f t="shared" ref="F290" si="153">RIGHT(A290,LEN(A290)-5)</f>
        <v>ΛΑΡΙΣΑ</v>
      </c>
      <c r="G290" s="90" t="s">
        <v>141</v>
      </c>
      <c r="H290" s="91" t="s">
        <v>4</v>
      </c>
      <c r="I290" s="92" t="s">
        <v>8</v>
      </c>
      <c r="J290" s="118">
        <v>34</v>
      </c>
      <c r="K290" s="112"/>
      <c r="L290" s="119"/>
      <c r="M290" s="120">
        <v>3</v>
      </c>
      <c r="N290" s="473" t="s">
        <v>344</v>
      </c>
      <c r="O290" s="603" t="s">
        <v>345</v>
      </c>
      <c r="P290" s="553">
        <v>2410230828</v>
      </c>
      <c r="Q290" s="776" t="s">
        <v>267</v>
      </c>
      <c r="R290" s="530"/>
      <c r="S290" s="530"/>
      <c r="T290" s="530"/>
      <c r="U290" s="530"/>
      <c r="V290" s="530"/>
      <c r="W290" s="530"/>
      <c r="X290" s="704"/>
    </row>
    <row r="291" spans="1:24" ht="12" customHeight="1" x14ac:dyDescent="0.2">
      <c r="A291" s="13" t="s">
        <v>28</v>
      </c>
      <c r="B291" s="14" t="str">
        <f t="shared" si="150"/>
        <v>281</v>
      </c>
      <c r="C291" s="210" t="s">
        <v>84</v>
      </c>
      <c r="D291" s="205" t="s">
        <v>83</v>
      </c>
      <c r="E291" s="64" t="str">
        <f t="shared" si="151"/>
        <v>281</v>
      </c>
      <c r="F291" s="28" t="str">
        <f>RIGHT(A291,LEN(A291)-5)</f>
        <v>ΛΑΡΙΣΑ</v>
      </c>
      <c r="G291" s="29" t="s">
        <v>141</v>
      </c>
      <c r="H291" s="30" t="s">
        <v>4</v>
      </c>
      <c r="I291" s="33" t="s">
        <v>9</v>
      </c>
      <c r="J291" s="65">
        <v>39</v>
      </c>
      <c r="K291" s="66"/>
      <c r="L291" s="105">
        <v>3</v>
      </c>
      <c r="M291" s="106"/>
      <c r="N291" s="463" t="s">
        <v>344</v>
      </c>
      <c r="O291" s="601" t="s">
        <v>345</v>
      </c>
      <c r="P291" s="548">
        <v>2410230828</v>
      </c>
      <c r="Q291" s="734" t="s">
        <v>267</v>
      </c>
      <c r="R291" s="479"/>
      <c r="S291" s="479"/>
      <c r="T291" s="479"/>
      <c r="U291" s="479"/>
      <c r="V291" s="479"/>
      <c r="W291" s="479"/>
      <c r="X291" s="662"/>
    </row>
    <row r="292" spans="1:24" ht="12" customHeight="1" x14ac:dyDescent="0.2">
      <c r="A292" s="13" t="s">
        <v>28</v>
      </c>
      <c r="B292" s="14" t="str">
        <f t="shared" si="150"/>
        <v>281</v>
      </c>
      <c r="C292" s="210" t="s">
        <v>84</v>
      </c>
      <c r="D292" s="205" t="s">
        <v>83</v>
      </c>
      <c r="E292" s="64" t="str">
        <f t="shared" si="151"/>
        <v>281</v>
      </c>
      <c r="F292" s="28" t="str">
        <f>RIGHT(A292,LEN(A292)-5)</f>
        <v>ΛΑΡΙΣΑ</v>
      </c>
      <c r="G292" s="29" t="s">
        <v>141</v>
      </c>
      <c r="H292" s="30" t="s">
        <v>4</v>
      </c>
      <c r="I292" s="33" t="s">
        <v>10</v>
      </c>
      <c r="J292" s="65">
        <v>26</v>
      </c>
      <c r="K292" s="66"/>
      <c r="L292" s="105"/>
      <c r="M292" s="106">
        <v>2</v>
      </c>
      <c r="N292" s="463" t="s">
        <v>344</v>
      </c>
      <c r="O292" s="601" t="s">
        <v>345</v>
      </c>
      <c r="P292" s="548">
        <v>2410230828</v>
      </c>
      <c r="Q292" s="734" t="s">
        <v>267</v>
      </c>
      <c r="R292" s="479"/>
      <c r="S292" s="479"/>
      <c r="T292" s="479"/>
      <c r="U292" s="479"/>
      <c r="V292" s="479"/>
      <c r="W292" s="479"/>
      <c r="X292" s="662"/>
    </row>
    <row r="293" spans="1:24" ht="12" customHeight="1" x14ac:dyDescent="0.2">
      <c r="A293" s="13" t="s">
        <v>28</v>
      </c>
      <c r="B293" s="14" t="str">
        <f t="shared" si="143"/>
        <v>281</v>
      </c>
      <c r="C293" s="221" t="s">
        <v>84</v>
      </c>
      <c r="D293" s="205" t="s">
        <v>83</v>
      </c>
      <c r="E293" s="64" t="str">
        <f t="shared" ref="E293:E351" si="154">B293</f>
        <v>281</v>
      </c>
      <c r="F293" s="28" t="str">
        <f t="shared" ref="F293" si="155">RIGHT(A293,LEN(A293)-5)</f>
        <v>ΛΑΡΙΣΑ</v>
      </c>
      <c r="G293" s="29" t="s">
        <v>141</v>
      </c>
      <c r="H293" s="30" t="s">
        <v>7</v>
      </c>
      <c r="I293" s="33" t="s">
        <v>8</v>
      </c>
      <c r="J293" s="158">
        <v>4</v>
      </c>
      <c r="K293" s="159">
        <f>SUM(J290:J297)</f>
        <v>240</v>
      </c>
      <c r="L293" s="160"/>
      <c r="M293" s="161">
        <v>1</v>
      </c>
      <c r="N293" s="162" t="s">
        <v>344</v>
      </c>
      <c r="O293" s="599" t="s">
        <v>345</v>
      </c>
      <c r="P293" s="561">
        <v>2410230828</v>
      </c>
      <c r="Q293" s="745" t="s">
        <v>267</v>
      </c>
      <c r="R293" s="444"/>
      <c r="S293" s="444"/>
      <c r="T293" s="444"/>
      <c r="U293" s="444"/>
      <c r="V293" s="444"/>
      <c r="W293" s="444"/>
      <c r="X293" s="673"/>
    </row>
    <row r="294" spans="1:24" ht="12" customHeight="1" x14ac:dyDescent="0.2">
      <c r="A294" s="13" t="s">
        <v>28</v>
      </c>
      <c r="B294" s="14" t="str">
        <f t="shared" si="143"/>
        <v>281</v>
      </c>
      <c r="C294" s="210" t="s">
        <v>84</v>
      </c>
      <c r="D294" s="205" t="s">
        <v>83</v>
      </c>
      <c r="E294" s="64" t="str">
        <f t="shared" si="154"/>
        <v>281</v>
      </c>
      <c r="F294" s="28" t="str">
        <f t="shared" si="128"/>
        <v>ΛΑΡΙΣΑ</v>
      </c>
      <c r="G294" s="29" t="s">
        <v>141</v>
      </c>
      <c r="H294" s="30" t="s">
        <v>7</v>
      </c>
      <c r="I294" s="33" t="s">
        <v>9</v>
      </c>
      <c r="J294" s="158">
        <v>69</v>
      </c>
      <c r="K294" s="159"/>
      <c r="L294" s="793">
        <v>4</v>
      </c>
      <c r="M294" s="161"/>
      <c r="N294" s="488" t="s">
        <v>344</v>
      </c>
      <c r="O294" s="601" t="s">
        <v>345</v>
      </c>
      <c r="P294" s="560">
        <v>2410230828</v>
      </c>
      <c r="Q294" s="744" t="s">
        <v>267</v>
      </c>
      <c r="R294" s="489"/>
      <c r="S294" s="489"/>
      <c r="T294" s="489"/>
      <c r="U294" s="489"/>
      <c r="V294" s="489"/>
      <c r="W294" s="489"/>
      <c r="X294" s="672"/>
    </row>
    <row r="295" spans="1:24" ht="12" customHeight="1" x14ac:dyDescent="0.2">
      <c r="A295" s="13" t="s">
        <v>28</v>
      </c>
      <c r="B295" s="14" t="str">
        <f t="shared" si="143"/>
        <v>281</v>
      </c>
      <c r="C295" s="210" t="s">
        <v>84</v>
      </c>
      <c r="D295" s="205" t="s">
        <v>83</v>
      </c>
      <c r="E295" s="64" t="str">
        <f t="shared" si="154"/>
        <v>281</v>
      </c>
      <c r="F295" s="28" t="str">
        <f t="shared" ref="F295" si="156">RIGHT(A295,LEN(A295)-5)</f>
        <v>ΛΑΡΙΣΑ</v>
      </c>
      <c r="G295" s="29" t="s">
        <v>141</v>
      </c>
      <c r="H295" s="30" t="s">
        <v>6</v>
      </c>
      <c r="I295" s="33" t="s">
        <v>8</v>
      </c>
      <c r="J295" s="177">
        <v>2</v>
      </c>
      <c r="K295" s="178"/>
      <c r="L295" s="303"/>
      <c r="M295" s="304"/>
      <c r="N295" s="488" t="s">
        <v>344</v>
      </c>
      <c r="O295" s="601" t="s">
        <v>345</v>
      </c>
      <c r="P295" s="560">
        <v>2410230828</v>
      </c>
      <c r="Q295" s="744" t="s">
        <v>267</v>
      </c>
      <c r="R295" s="489"/>
      <c r="S295" s="489"/>
      <c r="T295" s="489"/>
      <c r="U295" s="489"/>
      <c r="V295" s="489"/>
      <c r="W295" s="489"/>
      <c r="X295" s="672"/>
    </row>
    <row r="296" spans="1:24" ht="12" customHeight="1" x14ac:dyDescent="0.2">
      <c r="A296" s="13" t="s">
        <v>28</v>
      </c>
      <c r="B296" s="14" t="str">
        <f t="shared" si="143"/>
        <v>281</v>
      </c>
      <c r="C296" s="210" t="s">
        <v>84</v>
      </c>
      <c r="D296" s="205" t="s">
        <v>83</v>
      </c>
      <c r="E296" s="64" t="str">
        <f t="shared" si="154"/>
        <v>281</v>
      </c>
      <c r="F296" s="28" t="str">
        <f t="shared" si="128"/>
        <v>ΛΑΡΙΣΑ</v>
      </c>
      <c r="G296" s="29" t="s">
        <v>141</v>
      </c>
      <c r="H296" s="30" t="s">
        <v>6</v>
      </c>
      <c r="I296" s="33" t="s">
        <v>9</v>
      </c>
      <c r="J296" s="177">
        <v>26</v>
      </c>
      <c r="K296" s="178"/>
      <c r="L296" s="179">
        <v>3</v>
      </c>
      <c r="M296" s="180"/>
      <c r="N296" s="488" t="s">
        <v>344</v>
      </c>
      <c r="O296" s="601" t="s">
        <v>345</v>
      </c>
      <c r="P296" s="560">
        <v>2410230828</v>
      </c>
      <c r="Q296" s="744" t="s">
        <v>267</v>
      </c>
      <c r="R296" s="489"/>
      <c r="S296" s="489"/>
      <c r="T296" s="489"/>
      <c r="U296" s="489"/>
      <c r="V296" s="489"/>
      <c r="W296" s="489"/>
      <c r="X296" s="672"/>
    </row>
    <row r="297" spans="1:24" ht="12" customHeight="1" thickBot="1" x14ac:dyDescent="0.25">
      <c r="A297" s="13" t="s">
        <v>28</v>
      </c>
      <c r="B297" s="14" t="str">
        <f t="shared" si="143"/>
        <v>281</v>
      </c>
      <c r="C297" s="210" t="s">
        <v>84</v>
      </c>
      <c r="D297" s="205" t="s">
        <v>83</v>
      </c>
      <c r="E297" s="123" t="str">
        <f t="shared" si="154"/>
        <v>281</v>
      </c>
      <c r="F297" s="124" t="str">
        <f t="shared" si="128"/>
        <v>ΛΑΡΙΣΑ</v>
      </c>
      <c r="G297" s="140" t="s">
        <v>141</v>
      </c>
      <c r="H297" s="125" t="s">
        <v>6</v>
      </c>
      <c r="I297" s="126" t="s">
        <v>10</v>
      </c>
      <c r="J297" s="191">
        <v>40</v>
      </c>
      <c r="K297" s="181"/>
      <c r="L297" s="192"/>
      <c r="M297" s="305">
        <v>3</v>
      </c>
      <c r="N297" s="497" t="s">
        <v>344</v>
      </c>
      <c r="O297" s="605" t="s">
        <v>345</v>
      </c>
      <c r="P297" s="565">
        <v>2410230828</v>
      </c>
      <c r="Q297" s="748" t="s">
        <v>267</v>
      </c>
      <c r="R297" s="498"/>
      <c r="S297" s="498"/>
      <c r="T297" s="498"/>
      <c r="U297" s="498"/>
      <c r="V297" s="498"/>
      <c r="W297" s="498"/>
      <c r="X297" s="676"/>
    </row>
    <row r="298" spans="1:24" ht="12" customHeight="1" thickTop="1" x14ac:dyDescent="0.2">
      <c r="A298" s="13" t="s">
        <v>29</v>
      </c>
      <c r="B298" s="14" t="str">
        <f t="shared" si="143"/>
        <v>284</v>
      </c>
      <c r="C298" s="210" t="s">
        <v>84</v>
      </c>
      <c r="D298" s="201" t="s">
        <v>85</v>
      </c>
      <c r="E298" s="173" t="str">
        <f t="shared" si="154"/>
        <v>284</v>
      </c>
      <c r="F298" s="56" t="str">
        <f t="shared" ref="F298" si="157">RIGHT(A298,LEN(A298)-5)</f>
        <v>ΜΑΓΝΗΣΙΑ</v>
      </c>
      <c r="G298" s="57" t="str">
        <f t="shared" si="125"/>
        <v>284Α</v>
      </c>
      <c r="H298" s="20" t="s">
        <v>3</v>
      </c>
      <c r="I298" s="21" t="s">
        <v>8</v>
      </c>
      <c r="J298" s="306">
        <v>0</v>
      </c>
      <c r="K298" s="307"/>
      <c r="L298" s="308"/>
      <c r="M298" s="309">
        <v>0</v>
      </c>
      <c r="N298" s="531" t="s">
        <v>346</v>
      </c>
      <c r="O298" s="598" t="s">
        <v>347</v>
      </c>
      <c r="P298" s="583">
        <v>2421046410</v>
      </c>
      <c r="Q298" s="777" t="s">
        <v>268</v>
      </c>
      <c r="R298" s="532"/>
      <c r="S298" s="532"/>
      <c r="T298" s="532"/>
      <c r="U298" s="532"/>
      <c r="V298" s="532"/>
      <c r="W298" s="532"/>
      <c r="X298" s="705"/>
    </row>
    <row r="299" spans="1:24" ht="12" customHeight="1" x14ac:dyDescent="0.2">
      <c r="A299" s="13" t="s">
        <v>29</v>
      </c>
      <c r="B299" s="14" t="str">
        <f t="shared" si="143"/>
        <v>284</v>
      </c>
      <c r="C299" s="210" t="s">
        <v>84</v>
      </c>
      <c r="D299" s="205" t="s">
        <v>85</v>
      </c>
      <c r="E299" s="84" t="str">
        <f t="shared" si="154"/>
        <v>284</v>
      </c>
      <c r="F299" s="28" t="str">
        <f t="shared" si="128"/>
        <v>ΜΑΓΝΗΣΙΑ</v>
      </c>
      <c r="G299" s="29" t="str">
        <f t="shared" si="125"/>
        <v>284Α</v>
      </c>
      <c r="H299" s="20" t="s">
        <v>3</v>
      </c>
      <c r="I299" s="21" t="s">
        <v>9</v>
      </c>
      <c r="J299" s="306">
        <v>5</v>
      </c>
      <c r="K299" s="310"/>
      <c r="L299" s="308">
        <v>1</v>
      </c>
      <c r="M299" s="309"/>
      <c r="N299" s="531" t="s">
        <v>346</v>
      </c>
      <c r="O299" s="595" t="s">
        <v>347</v>
      </c>
      <c r="P299" s="583">
        <v>2421046410</v>
      </c>
      <c r="Q299" s="777" t="s">
        <v>268</v>
      </c>
      <c r="R299" s="532"/>
      <c r="S299" s="532"/>
      <c r="T299" s="532"/>
      <c r="U299" s="532"/>
      <c r="V299" s="532"/>
      <c r="W299" s="532"/>
      <c r="X299" s="705"/>
    </row>
    <row r="300" spans="1:24" ht="12" customHeight="1" x14ac:dyDescent="0.2">
      <c r="A300" s="13" t="s">
        <v>29</v>
      </c>
      <c r="B300" s="14" t="str">
        <f t="shared" si="143"/>
        <v>284</v>
      </c>
      <c r="C300" s="210" t="s">
        <v>84</v>
      </c>
      <c r="D300" s="205" t="s">
        <v>85</v>
      </c>
      <c r="E300" s="84" t="str">
        <f t="shared" si="154"/>
        <v>284</v>
      </c>
      <c r="F300" s="28" t="str">
        <f t="shared" ref="F300" si="158">RIGHT(A300,LEN(A300)-5)</f>
        <v>ΜΑΓΝΗΣΙΑ</v>
      </c>
      <c r="G300" s="29" t="str">
        <f t="shared" si="125"/>
        <v>284Α</v>
      </c>
      <c r="H300" s="30" t="s">
        <v>4</v>
      </c>
      <c r="I300" s="33" t="s">
        <v>8</v>
      </c>
      <c r="J300" s="311">
        <v>12</v>
      </c>
      <c r="K300" s="310"/>
      <c r="L300" s="312"/>
      <c r="M300" s="313">
        <v>2</v>
      </c>
      <c r="N300" s="533" t="s">
        <v>346</v>
      </c>
      <c r="O300" s="595" t="s">
        <v>347</v>
      </c>
      <c r="P300" s="584">
        <v>2421046410</v>
      </c>
      <c r="Q300" s="778" t="s">
        <v>268</v>
      </c>
      <c r="R300" s="534"/>
      <c r="S300" s="534"/>
      <c r="T300" s="534"/>
      <c r="U300" s="534"/>
      <c r="V300" s="534"/>
      <c r="W300" s="534"/>
      <c r="X300" s="706"/>
    </row>
    <row r="301" spans="1:24" ht="12" customHeight="1" x14ac:dyDescent="0.2">
      <c r="A301" s="13" t="s">
        <v>29</v>
      </c>
      <c r="B301" s="14" t="str">
        <f t="shared" si="143"/>
        <v>284</v>
      </c>
      <c r="C301" s="210" t="s">
        <v>84</v>
      </c>
      <c r="D301" s="205" t="s">
        <v>85</v>
      </c>
      <c r="E301" s="84" t="str">
        <f t="shared" si="154"/>
        <v>284</v>
      </c>
      <c r="F301" s="28" t="str">
        <f t="shared" si="128"/>
        <v>ΜΑΓΝΗΣΙΑ</v>
      </c>
      <c r="G301" s="29" t="str">
        <f t="shared" si="125"/>
        <v>284Α</v>
      </c>
      <c r="H301" s="30" t="s">
        <v>4</v>
      </c>
      <c r="I301" s="33" t="s">
        <v>9</v>
      </c>
      <c r="J301" s="311">
        <v>24</v>
      </c>
      <c r="K301" s="310"/>
      <c r="L301" s="312">
        <v>2</v>
      </c>
      <c r="M301" s="313"/>
      <c r="N301" s="533" t="s">
        <v>346</v>
      </c>
      <c r="O301" s="595" t="s">
        <v>347</v>
      </c>
      <c r="P301" s="584">
        <v>2421046410</v>
      </c>
      <c r="Q301" s="778" t="s">
        <v>268</v>
      </c>
      <c r="R301" s="534"/>
      <c r="S301" s="534"/>
      <c r="T301" s="534"/>
      <c r="U301" s="534"/>
      <c r="V301" s="534"/>
      <c r="W301" s="534"/>
      <c r="X301" s="706"/>
    </row>
    <row r="302" spans="1:24" ht="12" customHeight="1" x14ac:dyDescent="0.2">
      <c r="A302" s="13" t="s">
        <v>29</v>
      </c>
      <c r="B302" s="14" t="str">
        <f t="shared" si="143"/>
        <v>284</v>
      </c>
      <c r="C302" s="210" t="s">
        <v>84</v>
      </c>
      <c r="D302" s="208" t="s">
        <v>85</v>
      </c>
      <c r="E302" s="84" t="str">
        <f t="shared" si="154"/>
        <v>284</v>
      </c>
      <c r="F302" s="28" t="str">
        <f t="shared" ref="F302" si="159">RIGHT(A302,LEN(A302)-5)</f>
        <v>ΜΑΓΝΗΣΙΑ</v>
      </c>
      <c r="G302" s="29" t="str">
        <f t="shared" si="125"/>
        <v>284Α</v>
      </c>
      <c r="H302" s="30" t="s">
        <v>5</v>
      </c>
      <c r="I302" s="33" t="s">
        <v>8</v>
      </c>
      <c r="J302" s="311">
        <v>27</v>
      </c>
      <c r="K302" s="310">
        <f>SUM(J298:J307)</f>
        <v>171</v>
      </c>
      <c r="L302" s="312"/>
      <c r="M302" s="313">
        <v>2</v>
      </c>
      <c r="N302" s="314" t="s">
        <v>346</v>
      </c>
      <c r="O302" s="596" t="s">
        <v>347</v>
      </c>
      <c r="P302" s="585">
        <v>2421046410</v>
      </c>
      <c r="Q302" s="779" t="s">
        <v>268</v>
      </c>
      <c r="R302" s="452"/>
      <c r="S302" s="452"/>
      <c r="T302" s="452"/>
      <c r="U302" s="452"/>
      <c r="V302" s="452"/>
      <c r="W302" s="452"/>
      <c r="X302" s="707"/>
    </row>
    <row r="303" spans="1:24" ht="12" customHeight="1" x14ac:dyDescent="0.2">
      <c r="A303" s="13" t="s">
        <v>29</v>
      </c>
      <c r="B303" s="14" t="str">
        <f t="shared" si="143"/>
        <v>284</v>
      </c>
      <c r="C303" s="210" t="s">
        <v>84</v>
      </c>
      <c r="D303" s="205" t="s">
        <v>85</v>
      </c>
      <c r="E303" s="84" t="str">
        <f t="shared" si="154"/>
        <v>284</v>
      </c>
      <c r="F303" s="28" t="str">
        <f t="shared" si="128"/>
        <v>ΜΑΓΝΗΣΙΑ</v>
      </c>
      <c r="G303" s="29" t="str">
        <f t="shared" si="125"/>
        <v>284Α</v>
      </c>
      <c r="H303" s="30" t="s">
        <v>5</v>
      </c>
      <c r="I303" s="33" t="s">
        <v>9</v>
      </c>
      <c r="J303" s="311">
        <v>24</v>
      </c>
      <c r="K303" s="310"/>
      <c r="L303" s="312">
        <v>2</v>
      </c>
      <c r="M303" s="313"/>
      <c r="N303" s="533" t="s">
        <v>346</v>
      </c>
      <c r="O303" s="595" t="s">
        <v>347</v>
      </c>
      <c r="P303" s="584">
        <v>2421046410</v>
      </c>
      <c r="Q303" s="778" t="s">
        <v>268</v>
      </c>
      <c r="R303" s="534"/>
      <c r="S303" s="534"/>
      <c r="T303" s="534"/>
      <c r="U303" s="534"/>
      <c r="V303" s="534"/>
      <c r="W303" s="534"/>
      <c r="X303" s="706"/>
    </row>
    <row r="304" spans="1:24" ht="12" customHeight="1" x14ac:dyDescent="0.2">
      <c r="A304" s="13" t="s">
        <v>29</v>
      </c>
      <c r="B304" s="14" t="str">
        <f t="shared" si="143"/>
        <v>284</v>
      </c>
      <c r="C304" s="210" t="s">
        <v>84</v>
      </c>
      <c r="D304" s="205" t="s">
        <v>85</v>
      </c>
      <c r="E304" s="84" t="str">
        <f t="shared" si="154"/>
        <v>284</v>
      </c>
      <c r="F304" s="28" t="str">
        <f t="shared" ref="F304" si="160">RIGHT(A304,LEN(A304)-5)</f>
        <v>ΜΑΓΝΗΣΙΑ</v>
      </c>
      <c r="G304" s="29" t="str">
        <f t="shared" ref="G304:G333" si="161">CONCATENATE(E304,"Α")</f>
        <v>284Α</v>
      </c>
      <c r="H304" s="30" t="s">
        <v>7</v>
      </c>
      <c r="I304" s="33" t="s">
        <v>8</v>
      </c>
      <c r="J304" s="311">
        <v>4</v>
      </c>
      <c r="K304" s="310"/>
      <c r="L304" s="312"/>
      <c r="M304" s="313">
        <v>1</v>
      </c>
      <c r="N304" s="533" t="s">
        <v>346</v>
      </c>
      <c r="O304" s="595" t="s">
        <v>347</v>
      </c>
      <c r="P304" s="584">
        <v>2421046410</v>
      </c>
      <c r="Q304" s="778" t="s">
        <v>268</v>
      </c>
      <c r="R304" s="534"/>
      <c r="S304" s="534"/>
      <c r="T304" s="534"/>
      <c r="U304" s="534"/>
      <c r="V304" s="534"/>
      <c r="W304" s="534"/>
      <c r="X304" s="706"/>
    </row>
    <row r="305" spans="1:24" ht="12" customHeight="1" x14ac:dyDescent="0.2">
      <c r="A305" s="13" t="s">
        <v>29</v>
      </c>
      <c r="B305" s="14" t="str">
        <f t="shared" si="143"/>
        <v>284</v>
      </c>
      <c r="C305" s="210" t="s">
        <v>84</v>
      </c>
      <c r="D305" s="205" t="s">
        <v>85</v>
      </c>
      <c r="E305" s="84" t="str">
        <f t="shared" si="154"/>
        <v>284</v>
      </c>
      <c r="F305" s="28" t="str">
        <f t="shared" si="128"/>
        <v>ΜΑΓΝΗΣΙΑ</v>
      </c>
      <c r="G305" s="29" t="str">
        <f t="shared" si="161"/>
        <v>284Α</v>
      </c>
      <c r="H305" s="30" t="s">
        <v>7</v>
      </c>
      <c r="I305" s="33" t="s">
        <v>9</v>
      </c>
      <c r="J305" s="311">
        <v>47</v>
      </c>
      <c r="K305" s="310"/>
      <c r="L305" s="312">
        <v>3</v>
      </c>
      <c r="M305" s="313"/>
      <c r="N305" s="533" t="s">
        <v>346</v>
      </c>
      <c r="O305" s="595" t="s">
        <v>347</v>
      </c>
      <c r="P305" s="584">
        <v>2421046410</v>
      </c>
      <c r="Q305" s="778" t="s">
        <v>268</v>
      </c>
      <c r="R305" s="534"/>
      <c r="S305" s="534"/>
      <c r="T305" s="534"/>
      <c r="U305" s="534"/>
      <c r="V305" s="534"/>
      <c r="W305" s="534"/>
      <c r="X305" s="706"/>
    </row>
    <row r="306" spans="1:24" ht="12" customHeight="1" x14ac:dyDescent="0.2">
      <c r="A306" s="13" t="s">
        <v>29</v>
      </c>
      <c r="B306" s="14" t="str">
        <f t="shared" si="143"/>
        <v>284</v>
      </c>
      <c r="C306" s="210" t="s">
        <v>84</v>
      </c>
      <c r="D306" s="205" t="s">
        <v>85</v>
      </c>
      <c r="E306" s="84" t="str">
        <f t="shared" si="154"/>
        <v>284</v>
      </c>
      <c r="F306" s="47" t="str">
        <f t="shared" ref="F306" si="162">RIGHT(A306,LEN(A306)-5)</f>
        <v>ΜΑΓΝΗΣΙΑ</v>
      </c>
      <c r="G306" s="29" t="str">
        <f t="shared" si="161"/>
        <v>284Α</v>
      </c>
      <c r="H306" s="49" t="s">
        <v>6</v>
      </c>
      <c r="I306" s="50" t="s">
        <v>8</v>
      </c>
      <c r="J306" s="315">
        <v>2</v>
      </c>
      <c r="K306" s="316"/>
      <c r="L306" s="317"/>
      <c r="M306" s="318">
        <v>1</v>
      </c>
      <c r="N306" s="535" t="s">
        <v>346</v>
      </c>
      <c r="O306" s="595" t="s">
        <v>347</v>
      </c>
      <c r="P306" s="586">
        <v>2421046410</v>
      </c>
      <c r="Q306" s="780" t="s">
        <v>268</v>
      </c>
      <c r="R306" s="536"/>
      <c r="S306" s="536"/>
      <c r="T306" s="536"/>
      <c r="U306" s="536"/>
      <c r="V306" s="536"/>
      <c r="W306" s="536"/>
      <c r="X306" s="708"/>
    </row>
    <row r="307" spans="1:24" ht="12" customHeight="1" thickBot="1" x14ac:dyDescent="0.25">
      <c r="A307" s="13" t="s">
        <v>29</v>
      </c>
      <c r="B307" s="14" t="str">
        <f t="shared" si="143"/>
        <v>284</v>
      </c>
      <c r="C307" s="210" t="s">
        <v>84</v>
      </c>
      <c r="D307" s="226" t="s">
        <v>85</v>
      </c>
      <c r="E307" s="123" t="str">
        <f t="shared" si="154"/>
        <v>284</v>
      </c>
      <c r="F307" s="295" t="str">
        <f t="shared" si="128"/>
        <v>ΜΑΓΝΗΣΙΑ</v>
      </c>
      <c r="G307" s="140" t="str">
        <f t="shared" si="161"/>
        <v>284Α</v>
      </c>
      <c r="H307" s="49" t="s">
        <v>6</v>
      </c>
      <c r="I307" s="50" t="s">
        <v>9</v>
      </c>
      <c r="J307" s="315">
        <v>26</v>
      </c>
      <c r="K307" s="319"/>
      <c r="L307" s="317">
        <v>2</v>
      </c>
      <c r="M307" s="318"/>
      <c r="N307" s="535" t="s">
        <v>346</v>
      </c>
      <c r="O307" s="606" t="s">
        <v>347</v>
      </c>
      <c r="P307" s="586">
        <v>2421046410</v>
      </c>
      <c r="Q307" s="780" t="s">
        <v>268</v>
      </c>
      <c r="R307" s="536"/>
      <c r="S307" s="536"/>
      <c r="T307" s="536"/>
      <c r="U307" s="536"/>
      <c r="V307" s="536"/>
      <c r="W307" s="536"/>
      <c r="X307" s="708"/>
    </row>
    <row r="308" spans="1:24" ht="12" customHeight="1" thickTop="1" x14ac:dyDescent="0.2">
      <c r="A308" s="13" t="s">
        <v>30</v>
      </c>
      <c r="B308" s="14" t="str">
        <f t="shared" si="143"/>
        <v>289</v>
      </c>
      <c r="C308" s="210" t="s">
        <v>84</v>
      </c>
      <c r="D308" s="201" t="s">
        <v>107</v>
      </c>
      <c r="E308" s="182" t="str">
        <f t="shared" si="154"/>
        <v>289</v>
      </c>
      <c r="F308" s="18" t="str">
        <f t="shared" si="128"/>
        <v>ΤΡΙΚΑΛΑ</v>
      </c>
      <c r="G308" s="19" t="str">
        <f t="shared" si="161"/>
        <v>289Α</v>
      </c>
      <c r="H308" s="58" t="s">
        <v>3</v>
      </c>
      <c r="I308" s="59" t="s">
        <v>8</v>
      </c>
      <c r="J308" s="320">
        <v>0</v>
      </c>
      <c r="K308" s="307"/>
      <c r="L308" s="321"/>
      <c r="M308" s="322">
        <v>0</v>
      </c>
      <c r="N308" s="537" t="s">
        <v>348</v>
      </c>
      <c r="O308" s="595" t="s">
        <v>349</v>
      </c>
      <c r="P308" s="587">
        <v>2431022571</v>
      </c>
      <c r="Q308" s="781" t="s">
        <v>269</v>
      </c>
      <c r="R308" s="538"/>
      <c r="S308" s="538"/>
      <c r="T308" s="538"/>
      <c r="U308" s="538"/>
      <c r="V308" s="538"/>
      <c r="W308" s="538"/>
      <c r="X308" s="709"/>
    </row>
    <row r="309" spans="1:24" ht="12" customHeight="1" x14ac:dyDescent="0.2">
      <c r="A309" s="13" t="s">
        <v>30</v>
      </c>
      <c r="B309" s="14" t="str">
        <f t="shared" si="143"/>
        <v>289</v>
      </c>
      <c r="C309" s="210" t="s">
        <v>84</v>
      </c>
      <c r="D309" s="205" t="s">
        <v>107</v>
      </c>
      <c r="E309" s="84" t="str">
        <f t="shared" si="154"/>
        <v>289</v>
      </c>
      <c r="F309" s="28" t="str">
        <f t="shared" ref="F309:F317" si="163">RIGHT(A309,LEN(A309)-5)</f>
        <v>ΤΡΙΚΑΛΑ</v>
      </c>
      <c r="G309" s="29" t="str">
        <f t="shared" si="161"/>
        <v>289Α</v>
      </c>
      <c r="H309" s="20" t="s">
        <v>3</v>
      </c>
      <c r="I309" s="21" t="s">
        <v>9</v>
      </c>
      <c r="J309" s="306">
        <v>4</v>
      </c>
      <c r="K309" s="310"/>
      <c r="L309" s="308">
        <v>1</v>
      </c>
      <c r="M309" s="309"/>
      <c r="N309" s="531" t="s">
        <v>348</v>
      </c>
      <c r="O309" s="595" t="s">
        <v>349</v>
      </c>
      <c r="P309" s="583">
        <v>2431022571</v>
      </c>
      <c r="Q309" s="777" t="s">
        <v>269</v>
      </c>
      <c r="R309" s="532"/>
      <c r="S309" s="532"/>
      <c r="T309" s="532"/>
      <c r="U309" s="532"/>
      <c r="V309" s="532"/>
      <c r="W309" s="532"/>
      <c r="X309" s="705"/>
    </row>
    <row r="310" spans="1:24" ht="12" customHeight="1" x14ac:dyDescent="0.2">
      <c r="A310" s="13" t="s">
        <v>30</v>
      </c>
      <c r="B310" s="14" t="str">
        <f t="shared" si="143"/>
        <v>289</v>
      </c>
      <c r="C310" s="210" t="s">
        <v>84</v>
      </c>
      <c r="D310" s="205" t="s">
        <v>107</v>
      </c>
      <c r="E310" s="84" t="str">
        <f t="shared" si="154"/>
        <v>289</v>
      </c>
      <c r="F310" s="28" t="str">
        <f t="shared" si="163"/>
        <v>ΤΡΙΚΑΛΑ</v>
      </c>
      <c r="G310" s="29" t="str">
        <f t="shared" si="161"/>
        <v>289Α</v>
      </c>
      <c r="H310" s="30" t="s">
        <v>4</v>
      </c>
      <c r="I310" s="33" t="s">
        <v>8</v>
      </c>
      <c r="J310" s="311">
        <v>7</v>
      </c>
      <c r="K310" s="310"/>
      <c r="L310" s="312"/>
      <c r="M310" s="313">
        <v>1</v>
      </c>
      <c r="N310" s="533" t="s">
        <v>348</v>
      </c>
      <c r="O310" s="595" t="s">
        <v>349</v>
      </c>
      <c r="P310" s="584">
        <v>2431022571</v>
      </c>
      <c r="Q310" s="778" t="s">
        <v>269</v>
      </c>
      <c r="R310" s="534"/>
      <c r="S310" s="534"/>
      <c r="T310" s="534"/>
      <c r="U310" s="534"/>
      <c r="V310" s="534"/>
      <c r="W310" s="534"/>
      <c r="X310" s="706"/>
    </row>
    <row r="311" spans="1:24" ht="12" customHeight="1" x14ac:dyDescent="0.2">
      <c r="A311" s="13" t="s">
        <v>30</v>
      </c>
      <c r="B311" s="14" t="str">
        <f t="shared" si="143"/>
        <v>289</v>
      </c>
      <c r="C311" s="210" t="s">
        <v>84</v>
      </c>
      <c r="D311" s="205" t="s">
        <v>107</v>
      </c>
      <c r="E311" s="84" t="str">
        <f t="shared" si="154"/>
        <v>289</v>
      </c>
      <c r="F311" s="28" t="str">
        <f t="shared" si="163"/>
        <v>ΤΡΙΚΑΛΑ</v>
      </c>
      <c r="G311" s="29" t="str">
        <f t="shared" si="161"/>
        <v>289Α</v>
      </c>
      <c r="H311" s="30" t="s">
        <v>4</v>
      </c>
      <c r="I311" s="33" t="s">
        <v>9</v>
      </c>
      <c r="J311" s="311">
        <v>18</v>
      </c>
      <c r="K311" s="310"/>
      <c r="L311" s="312">
        <v>1</v>
      </c>
      <c r="M311" s="313"/>
      <c r="N311" s="533" t="s">
        <v>348</v>
      </c>
      <c r="O311" s="595" t="s">
        <v>349</v>
      </c>
      <c r="P311" s="584">
        <v>2431022571</v>
      </c>
      <c r="Q311" s="778" t="s">
        <v>269</v>
      </c>
      <c r="R311" s="534"/>
      <c r="S311" s="534"/>
      <c r="T311" s="534"/>
      <c r="U311" s="534"/>
      <c r="V311" s="534"/>
      <c r="W311" s="534"/>
      <c r="X311" s="706"/>
    </row>
    <row r="312" spans="1:24" ht="12" customHeight="1" x14ac:dyDescent="0.2">
      <c r="A312" s="13" t="s">
        <v>30</v>
      </c>
      <c r="B312" s="14" t="str">
        <f t="shared" si="143"/>
        <v>289</v>
      </c>
      <c r="C312" s="210" t="s">
        <v>84</v>
      </c>
      <c r="D312" s="208" t="s">
        <v>107</v>
      </c>
      <c r="E312" s="84" t="str">
        <f t="shared" si="154"/>
        <v>289</v>
      </c>
      <c r="F312" s="28" t="str">
        <f t="shared" si="163"/>
        <v>ΤΡΙΚΑΛΑ</v>
      </c>
      <c r="G312" s="29" t="str">
        <f t="shared" si="161"/>
        <v>289Α</v>
      </c>
      <c r="H312" s="30" t="s">
        <v>5</v>
      </c>
      <c r="I312" s="33" t="s">
        <v>8</v>
      </c>
      <c r="J312" s="311">
        <v>9</v>
      </c>
      <c r="K312" s="310">
        <f>SUM(J308:J317)</f>
        <v>104</v>
      </c>
      <c r="L312" s="312"/>
      <c r="M312" s="313">
        <v>1</v>
      </c>
      <c r="N312" s="314" t="s">
        <v>348</v>
      </c>
      <c r="O312" s="596" t="s">
        <v>349</v>
      </c>
      <c r="P312" s="585">
        <v>2431022571</v>
      </c>
      <c r="Q312" s="779" t="s">
        <v>269</v>
      </c>
      <c r="R312" s="452"/>
      <c r="S312" s="452"/>
      <c r="T312" s="452"/>
      <c r="U312" s="452"/>
      <c r="V312" s="452"/>
      <c r="W312" s="452"/>
      <c r="X312" s="707"/>
    </row>
    <row r="313" spans="1:24" ht="12" customHeight="1" x14ac:dyDescent="0.2">
      <c r="A313" s="13" t="s">
        <v>30</v>
      </c>
      <c r="B313" s="14" t="str">
        <f t="shared" si="143"/>
        <v>289</v>
      </c>
      <c r="C313" s="210" t="s">
        <v>84</v>
      </c>
      <c r="D313" s="205" t="s">
        <v>107</v>
      </c>
      <c r="E313" s="84" t="str">
        <f t="shared" si="154"/>
        <v>289</v>
      </c>
      <c r="F313" s="28" t="str">
        <f t="shared" si="163"/>
        <v>ΤΡΙΚΑΛΑ</v>
      </c>
      <c r="G313" s="29" t="str">
        <f t="shared" si="161"/>
        <v>289Α</v>
      </c>
      <c r="H313" s="30" t="s">
        <v>5</v>
      </c>
      <c r="I313" s="33" t="s">
        <v>9</v>
      </c>
      <c r="J313" s="311">
        <v>29</v>
      </c>
      <c r="K313" s="310"/>
      <c r="L313" s="312">
        <v>2</v>
      </c>
      <c r="M313" s="313"/>
      <c r="N313" s="533" t="s">
        <v>348</v>
      </c>
      <c r="O313" s="595" t="s">
        <v>349</v>
      </c>
      <c r="P313" s="584">
        <v>2431022571</v>
      </c>
      <c r="Q313" s="778" t="s">
        <v>269</v>
      </c>
      <c r="R313" s="534"/>
      <c r="S313" s="534"/>
      <c r="T313" s="534"/>
      <c r="U313" s="534"/>
      <c r="V313" s="534"/>
      <c r="W313" s="534"/>
      <c r="X313" s="706"/>
    </row>
    <row r="314" spans="1:24" ht="12" customHeight="1" x14ac:dyDescent="0.2">
      <c r="A314" s="13" t="s">
        <v>30</v>
      </c>
      <c r="B314" s="14" t="str">
        <f t="shared" si="143"/>
        <v>289</v>
      </c>
      <c r="C314" s="210" t="s">
        <v>84</v>
      </c>
      <c r="D314" s="205" t="s">
        <v>107</v>
      </c>
      <c r="E314" s="84" t="str">
        <f t="shared" si="154"/>
        <v>289</v>
      </c>
      <c r="F314" s="28" t="str">
        <f t="shared" si="163"/>
        <v>ΤΡΙΚΑΛΑ</v>
      </c>
      <c r="G314" s="29" t="str">
        <f t="shared" si="161"/>
        <v>289Α</v>
      </c>
      <c r="H314" s="30" t="s">
        <v>7</v>
      </c>
      <c r="I314" s="33" t="s">
        <v>8</v>
      </c>
      <c r="J314" s="311">
        <v>0</v>
      </c>
      <c r="K314" s="310"/>
      <c r="L314" s="312"/>
      <c r="M314" s="313">
        <v>0</v>
      </c>
      <c r="N314" s="533" t="s">
        <v>348</v>
      </c>
      <c r="O314" s="595" t="s">
        <v>349</v>
      </c>
      <c r="P314" s="584">
        <v>2431022571</v>
      </c>
      <c r="Q314" s="778" t="s">
        <v>269</v>
      </c>
      <c r="R314" s="534"/>
      <c r="S314" s="534"/>
      <c r="T314" s="534"/>
      <c r="U314" s="534"/>
      <c r="V314" s="534"/>
      <c r="W314" s="534"/>
      <c r="X314" s="706"/>
    </row>
    <row r="315" spans="1:24" ht="12" customHeight="1" x14ac:dyDescent="0.2">
      <c r="A315" s="13" t="s">
        <v>30</v>
      </c>
      <c r="B315" s="14" t="str">
        <f t="shared" si="143"/>
        <v>289</v>
      </c>
      <c r="C315" s="210" t="s">
        <v>84</v>
      </c>
      <c r="D315" s="205" t="s">
        <v>107</v>
      </c>
      <c r="E315" s="84" t="str">
        <f t="shared" si="154"/>
        <v>289</v>
      </c>
      <c r="F315" s="28" t="str">
        <f t="shared" si="163"/>
        <v>ΤΡΙΚΑΛΑ</v>
      </c>
      <c r="G315" s="29" t="str">
        <f t="shared" si="161"/>
        <v>289Α</v>
      </c>
      <c r="H315" s="30" t="s">
        <v>7</v>
      </c>
      <c r="I315" s="33" t="s">
        <v>9</v>
      </c>
      <c r="J315" s="311">
        <v>23</v>
      </c>
      <c r="K315" s="310"/>
      <c r="L315" s="312">
        <v>2</v>
      </c>
      <c r="M315" s="313"/>
      <c r="N315" s="533" t="s">
        <v>348</v>
      </c>
      <c r="O315" s="595" t="s">
        <v>349</v>
      </c>
      <c r="P315" s="584">
        <v>2431022571</v>
      </c>
      <c r="Q315" s="778" t="s">
        <v>269</v>
      </c>
      <c r="R315" s="534"/>
      <c r="S315" s="534"/>
      <c r="T315" s="534"/>
      <c r="U315" s="534"/>
      <c r="V315" s="534"/>
      <c r="W315" s="534"/>
      <c r="X315" s="706"/>
    </row>
    <row r="316" spans="1:24" ht="12" customHeight="1" x14ac:dyDescent="0.2">
      <c r="A316" s="13" t="s">
        <v>30</v>
      </c>
      <c r="B316" s="14" t="str">
        <f t="shared" si="143"/>
        <v>289</v>
      </c>
      <c r="C316" s="210" t="s">
        <v>84</v>
      </c>
      <c r="D316" s="205" t="s">
        <v>107</v>
      </c>
      <c r="E316" s="84" t="str">
        <f t="shared" si="154"/>
        <v>289</v>
      </c>
      <c r="F316" s="47" t="str">
        <f t="shared" si="163"/>
        <v>ΤΡΙΚΑΛΑ</v>
      </c>
      <c r="G316" s="29" t="str">
        <f t="shared" si="161"/>
        <v>289Α</v>
      </c>
      <c r="H316" s="49" t="s">
        <v>6</v>
      </c>
      <c r="I316" s="50" t="s">
        <v>8</v>
      </c>
      <c r="J316" s="315">
        <v>2</v>
      </c>
      <c r="K316" s="316"/>
      <c r="L316" s="317"/>
      <c r="M316" s="318">
        <v>1</v>
      </c>
      <c r="N316" s="535" t="s">
        <v>348</v>
      </c>
      <c r="O316" s="595" t="s">
        <v>349</v>
      </c>
      <c r="P316" s="586">
        <v>2431022571</v>
      </c>
      <c r="Q316" s="780" t="s">
        <v>269</v>
      </c>
      <c r="R316" s="536"/>
      <c r="S316" s="536"/>
      <c r="T316" s="536"/>
      <c r="U316" s="536"/>
      <c r="V316" s="536"/>
      <c r="W316" s="536"/>
      <c r="X316" s="708"/>
    </row>
    <row r="317" spans="1:24" ht="12" customHeight="1" thickBot="1" x14ac:dyDescent="0.25">
      <c r="A317" s="13" t="s">
        <v>30</v>
      </c>
      <c r="B317" s="14" t="str">
        <f t="shared" si="143"/>
        <v>289</v>
      </c>
      <c r="C317" s="210" t="s">
        <v>84</v>
      </c>
      <c r="D317" s="226" t="s">
        <v>107</v>
      </c>
      <c r="E317" s="84" t="str">
        <f t="shared" si="154"/>
        <v>289</v>
      </c>
      <c r="F317" s="295" t="str">
        <f t="shared" si="163"/>
        <v>ΤΡΙΚΑΛΑ</v>
      </c>
      <c r="G317" s="48" t="str">
        <f t="shared" si="161"/>
        <v>289Α</v>
      </c>
      <c r="H317" s="49" t="s">
        <v>6</v>
      </c>
      <c r="I317" s="50" t="s">
        <v>9</v>
      </c>
      <c r="J317" s="315">
        <v>12</v>
      </c>
      <c r="K317" s="319"/>
      <c r="L317" s="317">
        <v>1</v>
      </c>
      <c r="M317" s="318"/>
      <c r="N317" s="535" t="s">
        <v>348</v>
      </c>
      <c r="O317" s="597" t="s">
        <v>349</v>
      </c>
      <c r="P317" s="586">
        <v>2431022571</v>
      </c>
      <c r="Q317" s="780" t="s">
        <v>269</v>
      </c>
      <c r="R317" s="536"/>
      <c r="S317" s="536"/>
      <c r="T317" s="536"/>
      <c r="U317" s="536"/>
      <c r="V317" s="536"/>
      <c r="W317" s="536"/>
      <c r="X317" s="708"/>
    </row>
    <row r="318" spans="1:24" ht="12" customHeight="1" thickTop="1" x14ac:dyDescent="0.2">
      <c r="A318" s="13" t="s">
        <v>31</v>
      </c>
      <c r="B318" s="14" t="str">
        <f t="shared" si="143"/>
        <v>291</v>
      </c>
      <c r="C318" s="195" t="s">
        <v>98</v>
      </c>
      <c r="D318" s="205" t="s">
        <v>86</v>
      </c>
      <c r="E318" s="173" t="str">
        <f t="shared" si="154"/>
        <v>291</v>
      </c>
      <c r="F318" s="183" t="str">
        <f t="shared" ref="F318" si="164">RIGHT(A318,LEN(A318)-5)</f>
        <v>ΚΟΖΑΝΗ</v>
      </c>
      <c r="G318" s="57" t="str">
        <f t="shared" si="161"/>
        <v>291Α</v>
      </c>
      <c r="H318" s="148" t="s">
        <v>3</v>
      </c>
      <c r="I318" s="149" t="s">
        <v>8</v>
      </c>
      <c r="J318" s="184">
        <v>0</v>
      </c>
      <c r="K318" s="155"/>
      <c r="L318" s="185"/>
      <c r="M318" s="186">
        <v>0</v>
      </c>
      <c r="N318" s="493" t="s">
        <v>195</v>
      </c>
      <c r="O318" s="598" t="s">
        <v>350</v>
      </c>
      <c r="P318" s="563">
        <v>2461029788</v>
      </c>
      <c r="Q318" s="782" t="s">
        <v>184</v>
      </c>
      <c r="R318" s="494"/>
      <c r="S318" s="494"/>
      <c r="T318" s="494"/>
      <c r="U318" s="494"/>
      <c r="V318" s="494"/>
      <c r="W318" s="494"/>
      <c r="X318" s="710"/>
    </row>
    <row r="319" spans="1:24" ht="12" customHeight="1" x14ac:dyDescent="0.2">
      <c r="A319" s="13" t="s">
        <v>31</v>
      </c>
      <c r="B319" s="14" t="str">
        <f t="shared" si="143"/>
        <v>291</v>
      </c>
      <c r="C319" s="196" t="s">
        <v>98</v>
      </c>
      <c r="D319" s="205" t="s">
        <v>86</v>
      </c>
      <c r="E319" s="84" t="str">
        <f t="shared" si="154"/>
        <v>291</v>
      </c>
      <c r="F319" s="28" t="str">
        <f t="shared" si="128"/>
        <v>ΚΟΖΑΝΗ</v>
      </c>
      <c r="G319" s="29" t="str">
        <f t="shared" si="161"/>
        <v>291Α</v>
      </c>
      <c r="H319" s="30" t="s">
        <v>3</v>
      </c>
      <c r="I319" s="33" t="s">
        <v>9</v>
      </c>
      <c r="J319" s="158">
        <v>5</v>
      </c>
      <c r="K319" s="159"/>
      <c r="L319" s="160">
        <v>1</v>
      </c>
      <c r="M319" s="161"/>
      <c r="N319" s="488" t="s">
        <v>195</v>
      </c>
      <c r="O319" s="595" t="s">
        <v>350</v>
      </c>
      <c r="P319" s="560">
        <v>2461029788</v>
      </c>
      <c r="Q319" s="744" t="s">
        <v>184</v>
      </c>
      <c r="R319" s="489"/>
      <c r="S319" s="489"/>
      <c r="T319" s="489"/>
      <c r="U319" s="489"/>
      <c r="V319" s="489"/>
      <c r="W319" s="489"/>
      <c r="X319" s="672"/>
    </row>
    <row r="320" spans="1:24" ht="12" customHeight="1" x14ac:dyDescent="0.2">
      <c r="A320" s="13" t="s">
        <v>31</v>
      </c>
      <c r="B320" s="14" t="str">
        <f t="shared" si="143"/>
        <v>291</v>
      </c>
      <c r="C320" s="210" t="s">
        <v>98</v>
      </c>
      <c r="D320" s="205" t="s">
        <v>86</v>
      </c>
      <c r="E320" s="84" t="str">
        <f t="shared" si="154"/>
        <v>291</v>
      </c>
      <c r="F320" s="28" t="str">
        <f t="shared" ref="F320" si="165">RIGHT(A320,LEN(A320)-5)</f>
        <v>ΚΟΖΑΝΗ</v>
      </c>
      <c r="G320" s="29" t="str">
        <f t="shared" si="161"/>
        <v>291Α</v>
      </c>
      <c r="H320" s="30" t="s">
        <v>4</v>
      </c>
      <c r="I320" s="33" t="s">
        <v>8</v>
      </c>
      <c r="J320" s="158">
        <v>9</v>
      </c>
      <c r="K320" s="159"/>
      <c r="L320" s="160"/>
      <c r="M320" s="161">
        <v>1</v>
      </c>
      <c r="N320" s="488" t="s">
        <v>195</v>
      </c>
      <c r="O320" s="595" t="s">
        <v>350</v>
      </c>
      <c r="P320" s="560">
        <v>2461029788</v>
      </c>
      <c r="Q320" s="744" t="s">
        <v>184</v>
      </c>
      <c r="R320" s="489"/>
      <c r="S320" s="489"/>
      <c r="T320" s="489"/>
      <c r="U320" s="489"/>
      <c r="V320" s="489"/>
      <c r="W320" s="489"/>
      <c r="X320" s="672"/>
    </row>
    <row r="321" spans="1:24" ht="12" customHeight="1" x14ac:dyDescent="0.2">
      <c r="A321" s="13" t="s">
        <v>31</v>
      </c>
      <c r="B321" s="14" t="str">
        <f t="shared" si="143"/>
        <v>291</v>
      </c>
      <c r="C321" s="210" t="s">
        <v>98</v>
      </c>
      <c r="D321" s="205" t="s">
        <v>86</v>
      </c>
      <c r="E321" s="84" t="str">
        <f t="shared" si="154"/>
        <v>291</v>
      </c>
      <c r="F321" s="28" t="str">
        <f t="shared" si="128"/>
        <v>ΚΟΖΑΝΗ</v>
      </c>
      <c r="G321" s="29" t="str">
        <f t="shared" si="161"/>
        <v>291Α</v>
      </c>
      <c r="H321" s="30" t="s">
        <v>4</v>
      </c>
      <c r="I321" s="33" t="s">
        <v>9</v>
      </c>
      <c r="J321" s="158">
        <v>27</v>
      </c>
      <c r="K321" s="159"/>
      <c r="L321" s="160">
        <v>2</v>
      </c>
      <c r="M321" s="161"/>
      <c r="N321" s="488" t="s">
        <v>195</v>
      </c>
      <c r="O321" s="595" t="s">
        <v>350</v>
      </c>
      <c r="P321" s="560">
        <v>2461029788</v>
      </c>
      <c r="Q321" s="744" t="s">
        <v>184</v>
      </c>
      <c r="R321" s="489"/>
      <c r="S321" s="489"/>
      <c r="T321" s="489"/>
      <c r="U321" s="489"/>
      <c r="V321" s="489"/>
      <c r="W321" s="489"/>
      <c r="X321" s="672"/>
    </row>
    <row r="322" spans="1:24" ht="12" customHeight="1" x14ac:dyDescent="0.2">
      <c r="A322" s="13" t="s">
        <v>31</v>
      </c>
      <c r="B322" s="14" t="str">
        <f t="shared" si="143"/>
        <v>291</v>
      </c>
      <c r="C322" s="210" t="s">
        <v>98</v>
      </c>
      <c r="D322" s="208" t="s">
        <v>86</v>
      </c>
      <c r="E322" s="84" t="str">
        <f t="shared" si="154"/>
        <v>291</v>
      </c>
      <c r="F322" s="28" t="str">
        <f t="shared" ref="F322" si="166">RIGHT(A322,LEN(A322)-5)</f>
        <v>ΚΟΖΑΝΗ</v>
      </c>
      <c r="G322" s="29" t="str">
        <f t="shared" si="161"/>
        <v>291Α</v>
      </c>
      <c r="H322" s="30" t="s">
        <v>5</v>
      </c>
      <c r="I322" s="33" t="s">
        <v>8</v>
      </c>
      <c r="J322" s="158">
        <v>14</v>
      </c>
      <c r="K322" s="159">
        <f>SUM(J318:J327)</f>
        <v>159</v>
      </c>
      <c r="L322" s="160"/>
      <c r="M322" s="161">
        <v>1</v>
      </c>
      <c r="N322" s="162" t="s">
        <v>195</v>
      </c>
      <c r="O322" s="596" t="s">
        <v>350</v>
      </c>
      <c r="P322" s="561">
        <v>2461029788</v>
      </c>
      <c r="Q322" s="745" t="s">
        <v>184</v>
      </c>
      <c r="R322" s="444"/>
      <c r="S322" s="444"/>
      <c r="T322" s="444"/>
      <c r="U322" s="444"/>
      <c r="V322" s="444"/>
      <c r="W322" s="444"/>
      <c r="X322" s="673"/>
    </row>
    <row r="323" spans="1:24" ht="12" customHeight="1" x14ac:dyDescent="0.2">
      <c r="A323" s="13" t="s">
        <v>31</v>
      </c>
      <c r="B323" s="14" t="str">
        <f t="shared" si="143"/>
        <v>291</v>
      </c>
      <c r="C323" s="210" t="s">
        <v>98</v>
      </c>
      <c r="D323" s="205" t="s">
        <v>86</v>
      </c>
      <c r="E323" s="84" t="str">
        <f t="shared" si="154"/>
        <v>291</v>
      </c>
      <c r="F323" s="28" t="str">
        <f t="shared" si="128"/>
        <v>ΚΟΖΑΝΗ</v>
      </c>
      <c r="G323" s="29" t="str">
        <f t="shared" si="161"/>
        <v>291Α</v>
      </c>
      <c r="H323" s="30" t="s">
        <v>5</v>
      </c>
      <c r="I323" s="33" t="s">
        <v>9</v>
      </c>
      <c r="J323" s="158">
        <v>40</v>
      </c>
      <c r="K323" s="159"/>
      <c r="L323" s="160">
        <v>3</v>
      </c>
      <c r="M323" s="161"/>
      <c r="N323" s="488" t="s">
        <v>195</v>
      </c>
      <c r="O323" s="595" t="s">
        <v>350</v>
      </c>
      <c r="P323" s="560">
        <v>2461029788</v>
      </c>
      <c r="Q323" s="744" t="s">
        <v>184</v>
      </c>
      <c r="R323" s="489"/>
      <c r="S323" s="489"/>
      <c r="T323" s="489"/>
      <c r="U323" s="489"/>
      <c r="V323" s="489"/>
      <c r="W323" s="489"/>
      <c r="X323" s="672"/>
    </row>
    <row r="324" spans="1:24" ht="12" customHeight="1" x14ac:dyDescent="0.2">
      <c r="A324" s="13" t="s">
        <v>31</v>
      </c>
      <c r="B324" s="14" t="str">
        <f t="shared" si="143"/>
        <v>291</v>
      </c>
      <c r="C324" s="210" t="s">
        <v>98</v>
      </c>
      <c r="D324" s="205" t="s">
        <v>86</v>
      </c>
      <c r="E324" s="84" t="str">
        <f t="shared" si="154"/>
        <v>291</v>
      </c>
      <c r="F324" s="28" t="str">
        <f t="shared" ref="F324" si="167">RIGHT(A324,LEN(A324)-5)</f>
        <v>ΚΟΖΑΝΗ</v>
      </c>
      <c r="G324" s="29" t="str">
        <f t="shared" si="161"/>
        <v>291Α</v>
      </c>
      <c r="H324" s="30" t="s">
        <v>7</v>
      </c>
      <c r="I324" s="33" t="s">
        <v>8</v>
      </c>
      <c r="J324" s="158">
        <v>3</v>
      </c>
      <c r="K324" s="159"/>
      <c r="L324" s="160"/>
      <c r="M324" s="161">
        <v>1</v>
      </c>
      <c r="N324" s="488" t="s">
        <v>195</v>
      </c>
      <c r="O324" s="595" t="s">
        <v>350</v>
      </c>
      <c r="P324" s="560">
        <v>2461029788</v>
      </c>
      <c r="Q324" s="744" t="s">
        <v>184</v>
      </c>
      <c r="R324" s="489"/>
      <c r="S324" s="489"/>
      <c r="T324" s="489"/>
      <c r="U324" s="489"/>
      <c r="V324" s="489"/>
      <c r="W324" s="489"/>
      <c r="X324" s="672"/>
    </row>
    <row r="325" spans="1:24" ht="12" customHeight="1" x14ac:dyDescent="0.2">
      <c r="A325" s="13" t="s">
        <v>31</v>
      </c>
      <c r="B325" s="14" t="str">
        <f t="shared" si="143"/>
        <v>291</v>
      </c>
      <c r="C325" s="210" t="s">
        <v>98</v>
      </c>
      <c r="D325" s="205" t="s">
        <v>86</v>
      </c>
      <c r="E325" s="84" t="str">
        <f t="shared" si="154"/>
        <v>291</v>
      </c>
      <c r="F325" s="28" t="str">
        <f t="shared" si="128"/>
        <v>ΚΟΖΑΝΗ</v>
      </c>
      <c r="G325" s="29" t="str">
        <f t="shared" si="161"/>
        <v>291Α</v>
      </c>
      <c r="H325" s="30" t="s">
        <v>7</v>
      </c>
      <c r="I325" s="33" t="s">
        <v>9</v>
      </c>
      <c r="J325" s="158">
        <v>33</v>
      </c>
      <c r="K325" s="159"/>
      <c r="L325" s="160">
        <v>3</v>
      </c>
      <c r="M325" s="161"/>
      <c r="N325" s="488" t="s">
        <v>195</v>
      </c>
      <c r="O325" s="595" t="s">
        <v>350</v>
      </c>
      <c r="P325" s="560">
        <v>2461029788</v>
      </c>
      <c r="Q325" s="744" t="s">
        <v>184</v>
      </c>
      <c r="R325" s="489"/>
      <c r="S325" s="489"/>
      <c r="T325" s="489"/>
      <c r="U325" s="489"/>
      <c r="V325" s="489"/>
      <c r="W325" s="489"/>
      <c r="X325" s="672"/>
    </row>
    <row r="326" spans="1:24" ht="12" customHeight="1" x14ac:dyDescent="0.2">
      <c r="A326" s="13" t="s">
        <v>31</v>
      </c>
      <c r="B326" s="14" t="str">
        <f t="shared" si="143"/>
        <v>291</v>
      </c>
      <c r="C326" s="221" t="s">
        <v>98</v>
      </c>
      <c r="D326" s="205" t="s">
        <v>86</v>
      </c>
      <c r="E326" s="84" t="str">
        <f t="shared" si="154"/>
        <v>291</v>
      </c>
      <c r="F326" s="47" t="str">
        <f t="shared" ref="F326" si="168">RIGHT(A326,LEN(A326)-5)</f>
        <v>ΚΟΖΑΝΗ</v>
      </c>
      <c r="G326" s="29" t="str">
        <f t="shared" si="161"/>
        <v>291Α</v>
      </c>
      <c r="H326" s="49" t="s">
        <v>6</v>
      </c>
      <c r="I326" s="50" t="s">
        <v>8</v>
      </c>
      <c r="J326" s="188">
        <v>2</v>
      </c>
      <c r="K326" s="178"/>
      <c r="L326" s="189"/>
      <c r="M326" s="194">
        <v>1</v>
      </c>
      <c r="N326" s="495" t="s">
        <v>195</v>
      </c>
      <c r="O326" s="595" t="s">
        <v>350</v>
      </c>
      <c r="P326" s="564">
        <v>2461029788</v>
      </c>
      <c r="Q326" s="750" t="s">
        <v>184</v>
      </c>
      <c r="R326" s="496"/>
      <c r="S326" s="496"/>
      <c r="T326" s="496"/>
      <c r="U326" s="496"/>
      <c r="V326" s="496"/>
      <c r="W326" s="496"/>
      <c r="X326" s="678"/>
    </row>
    <row r="327" spans="1:24" ht="12" customHeight="1" thickBot="1" x14ac:dyDescent="0.25">
      <c r="A327" s="13" t="s">
        <v>31</v>
      </c>
      <c r="B327" s="14" t="str">
        <f t="shared" si="143"/>
        <v>291</v>
      </c>
      <c r="C327" s="210" t="s">
        <v>98</v>
      </c>
      <c r="D327" s="205" t="s">
        <v>86</v>
      </c>
      <c r="E327" s="123" t="str">
        <f t="shared" si="154"/>
        <v>291</v>
      </c>
      <c r="F327" s="124" t="str">
        <f t="shared" si="128"/>
        <v>ΚΟΖΑΝΗ</v>
      </c>
      <c r="G327" s="140" t="str">
        <f t="shared" si="161"/>
        <v>291Α</v>
      </c>
      <c r="H327" s="125" t="s">
        <v>6</v>
      </c>
      <c r="I327" s="126" t="s">
        <v>9</v>
      </c>
      <c r="J327" s="191">
        <v>26</v>
      </c>
      <c r="K327" s="181"/>
      <c r="L327" s="192">
        <v>2</v>
      </c>
      <c r="M327" s="193"/>
      <c r="N327" s="497" t="s">
        <v>195</v>
      </c>
      <c r="O327" s="606" t="s">
        <v>350</v>
      </c>
      <c r="P327" s="565">
        <v>2461029788</v>
      </c>
      <c r="Q327" s="748" t="s">
        <v>184</v>
      </c>
      <c r="R327" s="498"/>
      <c r="S327" s="498"/>
      <c r="T327" s="498"/>
      <c r="U327" s="498"/>
      <c r="V327" s="498"/>
      <c r="W327" s="498"/>
      <c r="X327" s="676"/>
    </row>
    <row r="328" spans="1:24" ht="12" customHeight="1" thickTop="1" x14ac:dyDescent="0.2">
      <c r="A328" s="13" t="s">
        <v>48</v>
      </c>
      <c r="B328" s="14" t="str">
        <f t="shared" si="143"/>
        <v>294</v>
      </c>
      <c r="C328" s="210" t="s">
        <v>98</v>
      </c>
      <c r="D328" s="201" t="s">
        <v>109</v>
      </c>
      <c r="E328" s="182" t="str">
        <f t="shared" si="154"/>
        <v>294</v>
      </c>
      <c r="F328" s="18" t="str">
        <f t="shared" ref="F328" si="169">RIGHT(A328,LEN(A328)-5)</f>
        <v>ΦΛΩΡΙΝΑ</v>
      </c>
      <c r="G328" s="19" t="str">
        <f t="shared" si="161"/>
        <v>294Α</v>
      </c>
      <c r="H328" s="20" t="s">
        <v>3</v>
      </c>
      <c r="I328" s="21" t="s">
        <v>8</v>
      </c>
      <c r="J328" s="167">
        <v>11</v>
      </c>
      <c r="K328" s="155"/>
      <c r="L328" s="169"/>
      <c r="M328" s="170">
        <v>1</v>
      </c>
      <c r="N328" s="491" t="s">
        <v>196</v>
      </c>
      <c r="O328" s="595" t="s">
        <v>351</v>
      </c>
      <c r="P328" s="562">
        <v>2385046482</v>
      </c>
      <c r="Q328" s="747" t="s">
        <v>176</v>
      </c>
      <c r="R328" s="492"/>
      <c r="S328" s="492"/>
      <c r="T328" s="492"/>
      <c r="U328" s="492"/>
      <c r="V328" s="492"/>
      <c r="W328" s="492"/>
      <c r="X328" s="675"/>
    </row>
    <row r="329" spans="1:24" ht="12" customHeight="1" x14ac:dyDescent="0.2">
      <c r="A329" s="13" t="s">
        <v>48</v>
      </c>
      <c r="B329" s="14" t="str">
        <f t="shared" si="143"/>
        <v>294</v>
      </c>
      <c r="C329" s="210" t="s">
        <v>98</v>
      </c>
      <c r="D329" s="205" t="s">
        <v>109</v>
      </c>
      <c r="E329" s="84" t="str">
        <f t="shared" si="154"/>
        <v>294</v>
      </c>
      <c r="F329" s="18" t="str">
        <f t="shared" si="128"/>
        <v>ΦΛΩΡΙΝΑ</v>
      </c>
      <c r="G329" s="29" t="str">
        <f t="shared" si="161"/>
        <v>294Α</v>
      </c>
      <c r="H329" s="20" t="s">
        <v>3</v>
      </c>
      <c r="I329" s="21" t="s">
        <v>9</v>
      </c>
      <c r="J329" s="167">
        <v>4</v>
      </c>
      <c r="K329" s="159"/>
      <c r="L329" s="169">
        <v>1</v>
      </c>
      <c r="M329" s="170"/>
      <c r="N329" s="491" t="s">
        <v>196</v>
      </c>
      <c r="O329" s="595" t="s">
        <v>351</v>
      </c>
      <c r="P329" s="562">
        <v>2385046482</v>
      </c>
      <c r="Q329" s="747" t="s">
        <v>176</v>
      </c>
      <c r="R329" s="492"/>
      <c r="S329" s="492"/>
      <c r="T329" s="492"/>
      <c r="U329" s="492"/>
      <c r="V329" s="492"/>
      <c r="W329" s="492"/>
      <c r="X329" s="675"/>
    </row>
    <row r="330" spans="1:24" ht="12" customHeight="1" x14ac:dyDescent="0.2">
      <c r="A330" s="13" t="s">
        <v>48</v>
      </c>
      <c r="B330" s="14" t="str">
        <f t="shared" si="143"/>
        <v>294</v>
      </c>
      <c r="C330" s="210" t="s">
        <v>98</v>
      </c>
      <c r="D330" s="205" t="s">
        <v>109</v>
      </c>
      <c r="E330" s="84" t="str">
        <f t="shared" si="154"/>
        <v>294</v>
      </c>
      <c r="F330" s="28" t="str">
        <f t="shared" ref="F330" si="170">RIGHT(A330,LEN(A330)-5)</f>
        <v>ΦΛΩΡΙΝΑ</v>
      </c>
      <c r="G330" s="29" t="str">
        <f t="shared" si="161"/>
        <v>294Α</v>
      </c>
      <c r="H330" s="30" t="s">
        <v>4</v>
      </c>
      <c r="I330" s="33" t="s">
        <v>8</v>
      </c>
      <c r="J330" s="65">
        <v>0</v>
      </c>
      <c r="K330" s="66"/>
      <c r="L330" s="105"/>
      <c r="M330" s="106">
        <v>0</v>
      </c>
      <c r="N330" s="463" t="s">
        <v>196</v>
      </c>
      <c r="O330" s="595" t="s">
        <v>351</v>
      </c>
      <c r="P330" s="548">
        <v>2385046482</v>
      </c>
      <c r="Q330" s="734" t="s">
        <v>176</v>
      </c>
      <c r="R330" s="479"/>
      <c r="S330" s="479"/>
      <c r="T330" s="479"/>
      <c r="U330" s="479"/>
      <c r="V330" s="479"/>
      <c r="W330" s="479"/>
      <c r="X330" s="662"/>
    </row>
    <row r="331" spans="1:24" ht="12" customHeight="1" x14ac:dyDescent="0.2">
      <c r="A331" s="13" t="s">
        <v>48</v>
      </c>
      <c r="B331" s="14" t="str">
        <f t="shared" si="143"/>
        <v>294</v>
      </c>
      <c r="C331" s="210" t="s">
        <v>98</v>
      </c>
      <c r="D331" s="205" t="s">
        <v>109</v>
      </c>
      <c r="E331" s="84" t="str">
        <f t="shared" si="154"/>
        <v>294</v>
      </c>
      <c r="F331" s="28" t="str">
        <f t="shared" si="128"/>
        <v>ΦΛΩΡΙΝΑ</v>
      </c>
      <c r="G331" s="29" t="str">
        <f t="shared" si="161"/>
        <v>294Α</v>
      </c>
      <c r="H331" s="30" t="s">
        <v>4</v>
      </c>
      <c r="I331" s="33" t="s">
        <v>9</v>
      </c>
      <c r="J331" s="65">
        <v>9</v>
      </c>
      <c r="K331" s="66"/>
      <c r="L331" s="105">
        <v>1</v>
      </c>
      <c r="M331" s="106"/>
      <c r="N331" s="463" t="s">
        <v>196</v>
      </c>
      <c r="O331" s="595" t="s">
        <v>351</v>
      </c>
      <c r="P331" s="548">
        <v>2385046482</v>
      </c>
      <c r="Q331" s="734" t="s">
        <v>176</v>
      </c>
      <c r="R331" s="479"/>
      <c r="S331" s="479"/>
      <c r="T331" s="479"/>
      <c r="U331" s="479"/>
      <c r="V331" s="479"/>
      <c r="W331" s="479"/>
      <c r="X331" s="662"/>
    </row>
    <row r="332" spans="1:24" ht="12" customHeight="1" x14ac:dyDescent="0.2">
      <c r="A332" s="13" t="s">
        <v>48</v>
      </c>
      <c r="B332" s="14" t="str">
        <f t="shared" si="143"/>
        <v>294</v>
      </c>
      <c r="C332" s="210" t="s">
        <v>98</v>
      </c>
      <c r="D332" s="208" t="s">
        <v>109</v>
      </c>
      <c r="E332" s="84" t="str">
        <f t="shared" si="154"/>
        <v>294</v>
      </c>
      <c r="F332" s="28" t="str">
        <f t="shared" ref="F332" si="171">RIGHT(A332,LEN(A332)-5)</f>
        <v>ΦΛΩΡΙΝΑ</v>
      </c>
      <c r="G332" s="29" t="str">
        <f t="shared" si="161"/>
        <v>294Α</v>
      </c>
      <c r="H332" s="30" t="s">
        <v>5</v>
      </c>
      <c r="I332" s="33" t="s">
        <v>8</v>
      </c>
      <c r="J332" s="65">
        <v>18</v>
      </c>
      <c r="K332" s="66">
        <f>SUM(J328:J337)</f>
        <v>97</v>
      </c>
      <c r="L332" s="105"/>
      <c r="M332" s="106">
        <v>2</v>
      </c>
      <c r="N332" s="107" t="s">
        <v>196</v>
      </c>
      <c r="O332" s="596" t="s">
        <v>351</v>
      </c>
      <c r="P332" s="555">
        <v>2385046482</v>
      </c>
      <c r="Q332" s="735" t="s">
        <v>176</v>
      </c>
      <c r="R332" s="443"/>
      <c r="S332" s="443"/>
      <c r="T332" s="443"/>
      <c r="U332" s="443"/>
      <c r="V332" s="443"/>
      <c r="W332" s="443"/>
      <c r="X332" s="663"/>
    </row>
    <row r="333" spans="1:24" ht="12" customHeight="1" x14ac:dyDescent="0.2">
      <c r="A333" s="13" t="s">
        <v>48</v>
      </c>
      <c r="B333" s="14" t="str">
        <f t="shared" si="143"/>
        <v>294</v>
      </c>
      <c r="C333" s="210" t="s">
        <v>98</v>
      </c>
      <c r="D333" s="205" t="s">
        <v>109</v>
      </c>
      <c r="E333" s="84" t="str">
        <f t="shared" si="154"/>
        <v>294</v>
      </c>
      <c r="F333" s="28" t="str">
        <f t="shared" si="128"/>
        <v>ΦΛΩΡΙΝΑ</v>
      </c>
      <c r="G333" s="29" t="str">
        <f t="shared" si="161"/>
        <v>294Α</v>
      </c>
      <c r="H333" s="30" t="s">
        <v>5</v>
      </c>
      <c r="I333" s="33" t="s">
        <v>9</v>
      </c>
      <c r="J333" s="65">
        <v>40</v>
      </c>
      <c r="K333" s="66"/>
      <c r="L333" s="105">
        <v>3</v>
      </c>
      <c r="M333" s="106"/>
      <c r="N333" s="463" t="s">
        <v>196</v>
      </c>
      <c r="O333" s="595" t="s">
        <v>351</v>
      </c>
      <c r="P333" s="548">
        <v>2385046482</v>
      </c>
      <c r="Q333" s="734" t="s">
        <v>176</v>
      </c>
      <c r="R333" s="479"/>
      <c r="S333" s="479"/>
      <c r="T333" s="479"/>
      <c r="U333" s="479"/>
      <c r="V333" s="479"/>
      <c r="W333" s="479"/>
      <c r="X333" s="662"/>
    </row>
    <row r="334" spans="1:24" ht="12" customHeight="1" x14ac:dyDescent="0.2">
      <c r="A334" s="13" t="s">
        <v>48</v>
      </c>
      <c r="B334" s="14" t="str">
        <f t="shared" si="143"/>
        <v>294</v>
      </c>
      <c r="C334" s="210" t="s">
        <v>98</v>
      </c>
      <c r="D334" s="205" t="s">
        <v>109</v>
      </c>
      <c r="E334" s="84" t="str">
        <f t="shared" si="154"/>
        <v>294</v>
      </c>
      <c r="F334" s="28" t="str">
        <f t="shared" ref="F334" si="172">RIGHT(A334,LEN(A334)-5)</f>
        <v>ΦΛΩΡΙΝΑ</v>
      </c>
      <c r="G334" s="29" t="str">
        <f>CONCATENATE(E334,"Α")</f>
        <v>294Α</v>
      </c>
      <c r="H334" s="30" t="s">
        <v>7</v>
      </c>
      <c r="I334" s="33" t="s">
        <v>8</v>
      </c>
      <c r="J334" s="65">
        <v>0</v>
      </c>
      <c r="K334" s="66"/>
      <c r="L334" s="105"/>
      <c r="M334" s="106">
        <v>0</v>
      </c>
      <c r="N334" s="463" t="s">
        <v>196</v>
      </c>
      <c r="O334" s="595" t="s">
        <v>351</v>
      </c>
      <c r="P334" s="548">
        <v>2385046482</v>
      </c>
      <c r="Q334" s="734" t="s">
        <v>176</v>
      </c>
      <c r="R334" s="479"/>
      <c r="S334" s="479"/>
      <c r="T334" s="479"/>
      <c r="U334" s="479"/>
      <c r="V334" s="479"/>
      <c r="W334" s="479"/>
      <c r="X334" s="662"/>
    </row>
    <row r="335" spans="1:24" ht="12" customHeight="1" x14ac:dyDescent="0.2">
      <c r="A335" s="13" t="s">
        <v>48</v>
      </c>
      <c r="B335" s="14" t="str">
        <f t="shared" si="143"/>
        <v>294</v>
      </c>
      <c r="C335" s="210" t="s">
        <v>98</v>
      </c>
      <c r="D335" s="205" t="s">
        <v>109</v>
      </c>
      <c r="E335" s="84" t="str">
        <f t="shared" si="154"/>
        <v>294</v>
      </c>
      <c r="F335" s="28" t="str">
        <f t="shared" si="128"/>
        <v>ΦΛΩΡΙΝΑ</v>
      </c>
      <c r="G335" s="29" t="str">
        <f t="shared" ref="G335:G357" si="173">CONCATENATE(E335,"Α")</f>
        <v>294Α</v>
      </c>
      <c r="H335" s="30" t="s">
        <v>7</v>
      </c>
      <c r="I335" s="33" t="s">
        <v>9</v>
      </c>
      <c r="J335" s="65">
        <v>7</v>
      </c>
      <c r="K335" s="66"/>
      <c r="L335" s="105">
        <v>1</v>
      </c>
      <c r="M335" s="106"/>
      <c r="N335" s="463" t="s">
        <v>196</v>
      </c>
      <c r="O335" s="595" t="s">
        <v>351</v>
      </c>
      <c r="P335" s="548">
        <v>2385046482</v>
      </c>
      <c r="Q335" s="734" t="s">
        <v>176</v>
      </c>
      <c r="R335" s="479"/>
      <c r="S335" s="479"/>
      <c r="T335" s="479"/>
      <c r="U335" s="479"/>
      <c r="V335" s="479"/>
      <c r="W335" s="479"/>
      <c r="X335" s="662"/>
    </row>
    <row r="336" spans="1:24" ht="12" customHeight="1" x14ac:dyDescent="0.2">
      <c r="A336" s="13" t="s">
        <v>48</v>
      </c>
      <c r="B336" s="14" t="str">
        <f t="shared" si="143"/>
        <v>294</v>
      </c>
      <c r="C336" s="210" t="s">
        <v>98</v>
      </c>
      <c r="D336" s="205" t="s">
        <v>109</v>
      </c>
      <c r="E336" s="84" t="str">
        <f t="shared" si="154"/>
        <v>294</v>
      </c>
      <c r="F336" s="47" t="str">
        <f t="shared" ref="F336" si="174">RIGHT(A336,LEN(A336)-5)</f>
        <v>ΦΛΩΡΙΝΑ</v>
      </c>
      <c r="G336" s="29" t="str">
        <f t="shared" si="173"/>
        <v>294Α</v>
      </c>
      <c r="H336" s="49" t="s">
        <v>6</v>
      </c>
      <c r="I336" s="50" t="s">
        <v>8</v>
      </c>
      <c r="J336" s="85">
        <v>0</v>
      </c>
      <c r="K336" s="82"/>
      <c r="L336" s="136"/>
      <c r="M336" s="137">
        <v>0</v>
      </c>
      <c r="N336" s="464" t="s">
        <v>196</v>
      </c>
      <c r="O336" s="595" t="s">
        <v>351</v>
      </c>
      <c r="P336" s="550">
        <v>2385046482</v>
      </c>
      <c r="Q336" s="736" t="s">
        <v>176</v>
      </c>
      <c r="R336" s="480"/>
      <c r="S336" s="480"/>
      <c r="T336" s="480"/>
      <c r="U336" s="480"/>
      <c r="V336" s="480"/>
      <c r="W336" s="480"/>
      <c r="X336" s="664"/>
    </row>
    <row r="337" spans="1:24" ht="12" customHeight="1" thickBot="1" x14ac:dyDescent="0.25">
      <c r="A337" s="13" t="s">
        <v>48</v>
      </c>
      <c r="B337" s="14" t="str">
        <f t="shared" ref="B337:B357" si="175">LEFT(A337,3)</f>
        <v>294</v>
      </c>
      <c r="C337" s="632" t="s">
        <v>98</v>
      </c>
      <c r="D337" s="226" t="s">
        <v>109</v>
      </c>
      <c r="E337" s="123" t="str">
        <f t="shared" si="154"/>
        <v>294</v>
      </c>
      <c r="F337" s="124" t="str">
        <f t="shared" si="128"/>
        <v>ΦΛΩΡΙΝΑ</v>
      </c>
      <c r="G337" s="140" t="str">
        <f t="shared" si="173"/>
        <v>294Α</v>
      </c>
      <c r="H337" s="125" t="s">
        <v>6</v>
      </c>
      <c r="I337" s="126" t="s">
        <v>9</v>
      </c>
      <c r="J337" s="127">
        <v>8</v>
      </c>
      <c r="K337" s="128"/>
      <c r="L337" s="129">
        <v>1</v>
      </c>
      <c r="M337" s="130"/>
      <c r="N337" s="475" t="s">
        <v>196</v>
      </c>
      <c r="O337" s="606" t="s">
        <v>351</v>
      </c>
      <c r="P337" s="556">
        <v>2385046482</v>
      </c>
      <c r="Q337" s="738" t="s">
        <v>176</v>
      </c>
      <c r="R337" s="482"/>
      <c r="S337" s="482"/>
      <c r="T337" s="482"/>
      <c r="U337" s="482"/>
      <c r="V337" s="482"/>
      <c r="W337" s="482"/>
      <c r="X337" s="666"/>
    </row>
    <row r="338" spans="1:24" ht="12" customHeight="1" thickTop="1" x14ac:dyDescent="0.2">
      <c r="A338" s="13" t="s">
        <v>32</v>
      </c>
      <c r="B338" s="14" t="str">
        <f t="shared" si="175"/>
        <v>295</v>
      </c>
      <c r="C338" s="172" t="s">
        <v>99</v>
      </c>
      <c r="D338" s="102" t="s">
        <v>87</v>
      </c>
      <c r="E338" s="173" t="str">
        <f t="shared" si="154"/>
        <v>295</v>
      </c>
      <c r="F338" s="56" t="str">
        <f t="shared" ref="F338" si="176">RIGHT(A338,LEN(A338)-5)</f>
        <v>ΠΙΕΡΙΑ</v>
      </c>
      <c r="G338" s="57" t="str">
        <f t="shared" si="173"/>
        <v>295Α</v>
      </c>
      <c r="H338" s="58" t="s">
        <v>3</v>
      </c>
      <c r="I338" s="59" t="s">
        <v>8</v>
      </c>
      <c r="J338" s="154">
        <v>0</v>
      </c>
      <c r="K338" s="155"/>
      <c r="L338" s="156"/>
      <c r="M338" s="157">
        <v>0</v>
      </c>
      <c r="N338" s="486" t="s">
        <v>263</v>
      </c>
      <c r="O338" s="598" t="s">
        <v>352</v>
      </c>
      <c r="P338" s="559">
        <v>2351045140</v>
      </c>
      <c r="Q338" s="743" t="s">
        <v>229</v>
      </c>
      <c r="R338" s="487"/>
      <c r="S338" s="487"/>
      <c r="T338" s="487"/>
      <c r="U338" s="487"/>
      <c r="V338" s="487"/>
      <c r="W338" s="487"/>
      <c r="X338" s="671"/>
    </row>
    <row r="339" spans="1:24" ht="12" customHeight="1" x14ac:dyDescent="0.2">
      <c r="A339" s="13" t="s">
        <v>32</v>
      </c>
      <c r="B339" s="14" t="str">
        <f t="shared" si="175"/>
        <v>295</v>
      </c>
      <c r="C339" s="174" t="s">
        <v>99</v>
      </c>
      <c r="D339" s="16" t="s">
        <v>87</v>
      </c>
      <c r="E339" s="84" t="str">
        <f t="shared" si="154"/>
        <v>295</v>
      </c>
      <c r="F339" s="18" t="str">
        <f t="shared" si="128"/>
        <v>ΠΙΕΡΙΑ</v>
      </c>
      <c r="G339" s="29" t="str">
        <f t="shared" si="173"/>
        <v>295Α</v>
      </c>
      <c r="H339" s="20" t="s">
        <v>3</v>
      </c>
      <c r="I339" s="21" t="s">
        <v>9</v>
      </c>
      <c r="J339" s="167">
        <v>2</v>
      </c>
      <c r="K339" s="159"/>
      <c r="L339" s="169">
        <v>1</v>
      </c>
      <c r="M339" s="170"/>
      <c r="N339" s="491" t="s">
        <v>263</v>
      </c>
      <c r="O339" s="595" t="s">
        <v>352</v>
      </c>
      <c r="P339" s="562">
        <v>2351045140</v>
      </c>
      <c r="Q339" s="747" t="s">
        <v>229</v>
      </c>
      <c r="R339" s="492"/>
      <c r="S339" s="492"/>
      <c r="T339" s="492"/>
      <c r="U339" s="492"/>
      <c r="V339" s="492"/>
      <c r="W339" s="492"/>
      <c r="X339" s="675"/>
    </row>
    <row r="340" spans="1:24" ht="12" customHeight="1" x14ac:dyDescent="0.2">
      <c r="A340" s="13" t="s">
        <v>32</v>
      </c>
      <c r="B340" s="14" t="str">
        <f t="shared" si="175"/>
        <v>295</v>
      </c>
      <c r="C340" s="174" t="s">
        <v>99</v>
      </c>
      <c r="D340" s="16" t="s">
        <v>87</v>
      </c>
      <c r="E340" s="84" t="str">
        <f t="shared" si="154"/>
        <v>295</v>
      </c>
      <c r="F340" s="28" t="str">
        <f t="shared" ref="F340" si="177">RIGHT(A340,LEN(A340)-5)</f>
        <v>ΠΙΕΡΙΑ</v>
      </c>
      <c r="G340" s="29" t="str">
        <f t="shared" si="173"/>
        <v>295Α</v>
      </c>
      <c r="H340" s="30" t="s">
        <v>4</v>
      </c>
      <c r="I340" s="33" t="s">
        <v>8</v>
      </c>
      <c r="J340" s="158">
        <v>9</v>
      </c>
      <c r="K340" s="159"/>
      <c r="L340" s="160"/>
      <c r="M340" s="161">
        <v>1</v>
      </c>
      <c r="N340" s="488" t="s">
        <v>263</v>
      </c>
      <c r="O340" s="595" t="s">
        <v>352</v>
      </c>
      <c r="P340" s="560">
        <v>2351045140</v>
      </c>
      <c r="Q340" s="744" t="s">
        <v>229</v>
      </c>
      <c r="R340" s="489"/>
      <c r="S340" s="489"/>
      <c r="T340" s="489"/>
      <c r="U340" s="489"/>
      <c r="V340" s="489"/>
      <c r="W340" s="489"/>
      <c r="X340" s="672"/>
    </row>
    <row r="341" spans="1:24" ht="12" customHeight="1" x14ac:dyDescent="0.2">
      <c r="A341" s="13" t="s">
        <v>32</v>
      </c>
      <c r="B341" s="14" t="str">
        <f t="shared" si="175"/>
        <v>295</v>
      </c>
      <c r="C341" s="174" t="s">
        <v>99</v>
      </c>
      <c r="D341" s="16" t="s">
        <v>87</v>
      </c>
      <c r="E341" s="84" t="str">
        <f t="shared" si="154"/>
        <v>295</v>
      </c>
      <c r="F341" s="28" t="str">
        <f t="shared" si="128"/>
        <v>ΠΙΕΡΙΑ</v>
      </c>
      <c r="G341" s="29" t="str">
        <f t="shared" si="173"/>
        <v>295Α</v>
      </c>
      <c r="H341" s="30" t="s">
        <v>4</v>
      </c>
      <c r="I341" s="33" t="s">
        <v>9</v>
      </c>
      <c r="J341" s="158">
        <v>14</v>
      </c>
      <c r="K341" s="159"/>
      <c r="L341" s="160">
        <v>1</v>
      </c>
      <c r="M341" s="161"/>
      <c r="N341" s="162" t="s">
        <v>263</v>
      </c>
      <c r="O341" s="596" t="s">
        <v>352</v>
      </c>
      <c r="P341" s="561">
        <v>2351045140</v>
      </c>
      <c r="Q341" s="745" t="s">
        <v>229</v>
      </c>
      <c r="R341" s="444"/>
      <c r="S341" s="444"/>
      <c r="T341" s="444"/>
      <c r="U341" s="444"/>
      <c r="V341" s="444"/>
      <c r="W341" s="444"/>
      <c r="X341" s="673"/>
    </row>
    <row r="342" spans="1:24" ht="12" customHeight="1" x14ac:dyDescent="0.2">
      <c r="A342" s="13" t="s">
        <v>32</v>
      </c>
      <c r="B342" s="14" t="str">
        <f t="shared" si="175"/>
        <v>295</v>
      </c>
      <c r="C342" s="174" t="s">
        <v>99</v>
      </c>
      <c r="D342" s="40" t="s">
        <v>87</v>
      </c>
      <c r="E342" s="84" t="str">
        <f t="shared" si="154"/>
        <v>295</v>
      </c>
      <c r="F342" s="28" t="str">
        <f t="shared" ref="F342" si="178">RIGHT(A342,LEN(A342)-5)</f>
        <v>ΠΙΕΡΙΑ</v>
      </c>
      <c r="G342" s="29" t="str">
        <f t="shared" si="173"/>
        <v>295Α</v>
      </c>
      <c r="H342" s="30" t="s">
        <v>5</v>
      </c>
      <c r="I342" s="33" t="s">
        <v>8</v>
      </c>
      <c r="J342" s="158">
        <v>9</v>
      </c>
      <c r="K342" s="159">
        <f>SUM(J338:J347)</f>
        <v>120</v>
      </c>
      <c r="L342" s="160"/>
      <c r="M342" s="161">
        <v>1</v>
      </c>
      <c r="N342" s="488" t="s">
        <v>263</v>
      </c>
      <c r="O342" s="595" t="s">
        <v>352</v>
      </c>
      <c r="P342" s="560">
        <v>2351045140</v>
      </c>
      <c r="Q342" s="744" t="s">
        <v>229</v>
      </c>
      <c r="R342" s="489"/>
      <c r="S342" s="489"/>
      <c r="T342" s="489"/>
      <c r="U342" s="489"/>
      <c r="V342" s="489"/>
      <c r="W342" s="489"/>
      <c r="X342" s="672"/>
    </row>
    <row r="343" spans="1:24" ht="12" customHeight="1" x14ac:dyDescent="0.2">
      <c r="A343" s="13" t="s">
        <v>32</v>
      </c>
      <c r="B343" s="14" t="str">
        <f t="shared" si="175"/>
        <v>295</v>
      </c>
      <c r="C343" s="174" t="s">
        <v>99</v>
      </c>
      <c r="D343" s="16" t="s">
        <v>87</v>
      </c>
      <c r="E343" s="84" t="str">
        <f t="shared" si="154"/>
        <v>295</v>
      </c>
      <c r="F343" s="28" t="str">
        <f t="shared" si="128"/>
        <v>ΠΙΕΡΙΑ</v>
      </c>
      <c r="G343" s="29" t="str">
        <f t="shared" si="173"/>
        <v>295Α</v>
      </c>
      <c r="H343" s="30" t="s">
        <v>5</v>
      </c>
      <c r="I343" s="33" t="s">
        <v>9</v>
      </c>
      <c r="J343" s="158">
        <v>37</v>
      </c>
      <c r="K343" s="159"/>
      <c r="L343" s="160">
        <v>3</v>
      </c>
      <c r="M343" s="161"/>
      <c r="N343" s="488" t="s">
        <v>263</v>
      </c>
      <c r="O343" s="595" t="s">
        <v>352</v>
      </c>
      <c r="P343" s="560">
        <v>2351045140</v>
      </c>
      <c r="Q343" s="744" t="s">
        <v>229</v>
      </c>
      <c r="R343" s="489"/>
      <c r="S343" s="489"/>
      <c r="T343" s="489"/>
      <c r="U343" s="489"/>
      <c r="V343" s="489"/>
      <c r="W343" s="489"/>
      <c r="X343" s="672"/>
    </row>
    <row r="344" spans="1:24" ht="12" customHeight="1" x14ac:dyDescent="0.2">
      <c r="A344" s="13" t="s">
        <v>32</v>
      </c>
      <c r="B344" s="14" t="str">
        <f t="shared" si="175"/>
        <v>295</v>
      </c>
      <c r="C344" s="174" t="s">
        <v>99</v>
      </c>
      <c r="D344" s="16" t="s">
        <v>87</v>
      </c>
      <c r="E344" s="84" t="str">
        <f t="shared" si="154"/>
        <v>295</v>
      </c>
      <c r="F344" s="28" t="str">
        <f t="shared" ref="F344" si="179">RIGHT(A344,LEN(A344)-5)</f>
        <v>ΠΙΕΡΙΑ</v>
      </c>
      <c r="G344" s="29" t="str">
        <f t="shared" si="173"/>
        <v>295Α</v>
      </c>
      <c r="H344" s="30" t="s">
        <v>7</v>
      </c>
      <c r="I344" s="33" t="s">
        <v>8</v>
      </c>
      <c r="J344" s="158">
        <v>1</v>
      </c>
      <c r="K344" s="159"/>
      <c r="L344" s="160"/>
      <c r="M344" s="161">
        <v>1</v>
      </c>
      <c r="N344" s="488" t="s">
        <v>263</v>
      </c>
      <c r="O344" s="595" t="s">
        <v>352</v>
      </c>
      <c r="P344" s="560">
        <v>2351045140</v>
      </c>
      <c r="Q344" s="744" t="s">
        <v>229</v>
      </c>
      <c r="R344" s="489"/>
      <c r="S344" s="489"/>
      <c r="T344" s="489"/>
      <c r="U344" s="489"/>
      <c r="V344" s="489"/>
      <c r="W344" s="489"/>
      <c r="X344" s="672"/>
    </row>
    <row r="345" spans="1:24" ht="12" customHeight="1" x14ac:dyDescent="0.2">
      <c r="A345" s="13" t="s">
        <v>32</v>
      </c>
      <c r="B345" s="14" t="str">
        <f t="shared" si="175"/>
        <v>295</v>
      </c>
      <c r="C345" s="174" t="s">
        <v>99</v>
      </c>
      <c r="D345" s="16" t="s">
        <v>87</v>
      </c>
      <c r="E345" s="84" t="str">
        <f t="shared" si="154"/>
        <v>295</v>
      </c>
      <c r="F345" s="28" t="str">
        <f t="shared" si="128"/>
        <v>ΠΙΕΡΙΑ</v>
      </c>
      <c r="G345" s="29" t="str">
        <f t="shared" si="173"/>
        <v>295Α</v>
      </c>
      <c r="H345" s="30" t="s">
        <v>7</v>
      </c>
      <c r="I345" s="33" t="s">
        <v>9</v>
      </c>
      <c r="J345" s="158">
        <v>26</v>
      </c>
      <c r="K345" s="159"/>
      <c r="L345" s="160">
        <v>2</v>
      </c>
      <c r="M345" s="161"/>
      <c r="N345" s="488" t="s">
        <v>263</v>
      </c>
      <c r="O345" s="595" t="s">
        <v>352</v>
      </c>
      <c r="P345" s="560">
        <v>2351045140</v>
      </c>
      <c r="Q345" s="744" t="s">
        <v>229</v>
      </c>
      <c r="R345" s="489"/>
      <c r="S345" s="489"/>
      <c r="T345" s="489"/>
      <c r="U345" s="489"/>
      <c r="V345" s="489"/>
      <c r="W345" s="489"/>
      <c r="X345" s="672"/>
    </row>
    <row r="346" spans="1:24" ht="12" customHeight="1" x14ac:dyDescent="0.2">
      <c r="A346" s="13" t="s">
        <v>32</v>
      </c>
      <c r="B346" s="14" t="str">
        <f t="shared" si="175"/>
        <v>295</v>
      </c>
      <c r="C346" s="174" t="s">
        <v>99</v>
      </c>
      <c r="D346" s="16" t="s">
        <v>87</v>
      </c>
      <c r="E346" s="84" t="str">
        <f t="shared" si="154"/>
        <v>295</v>
      </c>
      <c r="F346" s="47" t="str">
        <f t="shared" ref="F346" si="180">RIGHT(A346,LEN(A346)-5)</f>
        <v>ΠΙΕΡΙΑ</v>
      </c>
      <c r="G346" s="29" t="str">
        <f t="shared" si="173"/>
        <v>295Α</v>
      </c>
      <c r="H346" s="49" t="s">
        <v>6</v>
      </c>
      <c r="I346" s="50" t="s">
        <v>8</v>
      </c>
      <c r="J346" s="188">
        <v>11</v>
      </c>
      <c r="K346" s="178"/>
      <c r="L346" s="189"/>
      <c r="M346" s="194">
        <v>1</v>
      </c>
      <c r="N346" s="495" t="s">
        <v>263</v>
      </c>
      <c r="O346" s="595" t="s">
        <v>352</v>
      </c>
      <c r="P346" s="564">
        <v>2351045140</v>
      </c>
      <c r="Q346" s="750" t="s">
        <v>229</v>
      </c>
      <c r="R346" s="496"/>
      <c r="S346" s="496"/>
      <c r="T346" s="496"/>
      <c r="U346" s="496"/>
      <c r="V346" s="496"/>
      <c r="W346" s="496"/>
      <c r="X346" s="678"/>
    </row>
    <row r="347" spans="1:24" ht="12" customHeight="1" thickBot="1" x14ac:dyDescent="0.25">
      <c r="A347" s="13" t="s">
        <v>32</v>
      </c>
      <c r="B347" s="14" t="str">
        <f t="shared" si="175"/>
        <v>295</v>
      </c>
      <c r="C347" s="174" t="s">
        <v>99</v>
      </c>
      <c r="D347" s="16" t="s">
        <v>87</v>
      </c>
      <c r="E347" s="123" t="str">
        <f t="shared" si="154"/>
        <v>295</v>
      </c>
      <c r="F347" s="124" t="str">
        <f t="shared" si="128"/>
        <v>ΠΙΕΡΙΑ</v>
      </c>
      <c r="G347" s="140" t="str">
        <f t="shared" si="173"/>
        <v>295Α</v>
      </c>
      <c r="H347" s="125" t="s">
        <v>6</v>
      </c>
      <c r="I347" s="126" t="s">
        <v>9</v>
      </c>
      <c r="J347" s="191">
        <v>11</v>
      </c>
      <c r="K347" s="181"/>
      <c r="L347" s="192">
        <v>1</v>
      </c>
      <c r="M347" s="193"/>
      <c r="N347" s="497" t="s">
        <v>263</v>
      </c>
      <c r="O347" s="606" t="s">
        <v>352</v>
      </c>
      <c r="P347" s="565">
        <v>2351045140</v>
      </c>
      <c r="Q347" s="748" t="s">
        <v>229</v>
      </c>
      <c r="R347" s="498"/>
      <c r="S347" s="498"/>
      <c r="T347" s="498"/>
      <c r="U347" s="498"/>
      <c r="V347" s="498"/>
      <c r="W347" s="498"/>
      <c r="X347" s="676"/>
    </row>
    <row r="348" spans="1:24" ht="12" customHeight="1" thickTop="1" x14ac:dyDescent="0.2">
      <c r="A348" s="13" t="s">
        <v>33</v>
      </c>
      <c r="B348" s="14" t="str">
        <f t="shared" si="175"/>
        <v>299</v>
      </c>
      <c r="C348" s="174" t="s">
        <v>99</v>
      </c>
      <c r="D348" s="102" t="s">
        <v>88</v>
      </c>
      <c r="E348" s="182" t="str">
        <f t="shared" si="154"/>
        <v>299</v>
      </c>
      <c r="F348" s="18" t="str">
        <f t="shared" ref="F348" si="181">RIGHT(A348,LEN(A348)-5)</f>
        <v>ΠΕΛΛΑ</v>
      </c>
      <c r="G348" s="19" t="str">
        <f t="shared" si="173"/>
        <v>299Α</v>
      </c>
      <c r="H348" s="20" t="s">
        <v>3</v>
      </c>
      <c r="I348" s="21" t="s">
        <v>8</v>
      </c>
      <c r="J348" s="167">
        <v>6</v>
      </c>
      <c r="K348" s="155"/>
      <c r="L348" s="169"/>
      <c r="M348" s="170">
        <v>1</v>
      </c>
      <c r="N348" s="491" t="s">
        <v>230</v>
      </c>
      <c r="O348" s="595" t="s">
        <v>353</v>
      </c>
      <c r="P348" s="562">
        <v>2381028188</v>
      </c>
      <c r="Q348" s="747" t="s">
        <v>231</v>
      </c>
      <c r="R348" s="492"/>
      <c r="S348" s="492"/>
      <c r="T348" s="492"/>
      <c r="U348" s="492"/>
      <c r="V348" s="492"/>
      <c r="W348" s="492"/>
      <c r="X348" s="675"/>
    </row>
    <row r="349" spans="1:24" ht="12" customHeight="1" x14ac:dyDescent="0.2">
      <c r="A349" s="13" t="s">
        <v>33</v>
      </c>
      <c r="B349" s="14" t="str">
        <f t="shared" si="175"/>
        <v>299</v>
      </c>
      <c r="C349" s="174" t="s">
        <v>99</v>
      </c>
      <c r="D349" s="16" t="s">
        <v>88</v>
      </c>
      <c r="E349" s="84" t="str">
        <f t="shared" si="154"/>
        <v>299</v>
      </c>
      <c r="F349" s="18" t="str">
        <f t="shared" si="128"/>
        <v>ΠΕΛΛΑ</v>
      </c>
      <c r="G349" s="29" t="str">
        <f t="shared" si="173"/>
        <v>299Α</v>
      </c>
      <c r="H349" s="20" t="s">
        <v>3</v>
      </c>
      <c r="I349" s="21" t="s">
        <v>9</v>
      </c>
      <c r="J349" s="167">
        <v>2</v>
      </c>
      <c r="K349" s="159"/>
      <c r="L349" s="169">
        <v>1</v>
      </c>
      <c r="M349" s="170"/>
      <c r="N349" s="491" t="s">
        <v>230</v>
      </c>
      <c r="O349" s="595" t="s">
        <v>353</v>
      </c>
      <c r="P349" s="562">
        <v>2381028188</v>
      </c>
      <c r="Q349" s="747" t="s">
        <v>231</v>
      </c>
      <c r="R349" s="492"/>
      <c r="S349" s="492"/>
      <c r="T349" s="492"/>
      <c r="U349" s="492"/>
      <c r="V349" s="492"/>
      <c r="W349" s="492"/>
      <c r="X349" s="675"/>
    </row>
    <row r="350" spans="1:24" ht="12" customHeight="1" x14ac:dyDescent="0.2">
      <c r="A350" s="13" t="s">
        <v>33</v>
      </c>
      <c r="B350" s="14" t="str">
        <f t="shared" si="175"/>
        <v>299</v>
      </c>
      <c r="C350" s="174" t="s">
        <v>99</v>
      </c>
      <c r="D350" s="16" t="s">
        <v>88</v>
      </c>
      <c r="E350" s="84" t="str">
        <f t="shared" si="154"/>
        <v>299</v>
      </c>
      <c r="F350" s="28" t="str">
        <f t="shared" ref="F350" si="182">RIGHT(A350,LEN(A350)-5)</f>
        <v>ΠΕΛΛΑ</v>
      </c>
      <c r="G350" s="29" t="str">
        <f t="shared" si="173"/>
        <v>299Α</v>
      </c>
      <c r="H350" s="30" t="s">
        <v>4</v>
      </c>
      <c r="I350" s="33" t="s">
        <v>8</v>
      </c>
      <c r="J350" s="158">
        <v>20</v>
      </c>
      <c r="K350" s="159"/>
      <c r="L350" s="160"/>
      <c r="M350" s="161">
        <v>2</v>
      </c>
      <c r="N350" s="488" t="s">
        <v>230</v>
      </c>
      <c r="O350" s="595" t="s">
        <v>353</v>
      </c>
      <c r="P350" s="560">
        <v>2381028188</v>
      </c>
      <c r="Q350" s="744" t="s">
        <v>231</v>
      </c>
      <c r="R350" s="489"/>
      <c r="S350" s="489"/>
      <c r="T350" s="489"/>
      <c r="U350" s="489"/>
      <c r="V350" s="489"/>
      <c r="W350" s="489"/>
      <c r="X350" s="672"/>
    </row>
    <row r="351" spans="1:24" ht="12" customHeight="1" x14ac:dyDescent="0.2">
      <c r="A351" s="13" t="s">
        <v>33</v>
      </c>
      <c r="B351" s="14" t="str">
        <f t="shared" si="175"/>
        <v>299</v>
      </c>
      <c r="C351" s="174" t="s">
        <v>99</v>
      </c>
      <c r="D351" s="16" t="s">
        <v>88</v>
      </c>
      <c r="E351" s="84" t="str">
        <f t="shared" si="154"/>
        <v>299</v>
      </c>
      <c r="F351" s="28" t="str">
        <f t="shared" si="128"/>
        <v>ΠΕΛΛΑ</v>
      </c>
      <c r="G351" s="29" t="str">
        <f t="shared" si="173"/>
        <v>299Α</v>
      </c>
      <c r="H351" s="30" t="s">
        <v>4</v>
      </c>
      <c r="I351" s="33" t="s">
        <v>9</v>
      </c>
      <c r="J351" s="158">
        <v>21</v>
      </c>
      <c r="K351" s="159"/>
      <c r="L351" s="160">
        <v>2</v>
      </c>
      <c r="M351" s="161"/>
      <c r="N351" s="162" t="s">
        <v>230</v>
      </c>
      <c r="O351" s="596" t="s">
        <v>353</v>
      </c>
      <c r="P351" s="561">
        <v>2381028188</v>
      </c>
      <c r="Q351" s="745" t="s">
        <v>231</v>
      </c>
      <c r="R351" s="444"/>
      <c r="S351" s="444"/>
      <c r="T351" s="444"/>
      <c r="U351" s="444"/>
      <c r="V351" s="444"/>
      <c r="W351" s="444"/>
      <c r="X351" s="673"/>
    </row>
    <row r="352" spans="1:24" ht="12" customHeight="1" x14ac:dyDescent="0.2">
      <c r="A352" s="13" t="s">
        <v>33</v>
      </c>
      <c r="B352" s="14" t="str">
        <f t="shared" si="175"/>
        <v>299</v>
      </c>
      <c r="C352" s="174" t="s">
        <v>99</v>
      </c>
      <c r="D352" s="197" t="s">
        <v>88</v>
      </c>
      <c r="E352" s="84" t="str">
        <f t="shared" ref="E352:E426" si="183">B352</f>
        <v>299</v>
      </c>
      <c r="F352" s="28" t="str">
        <f t="shared" ref="F352" si="184">RIGHT(A352,LEN(A352)-5)</f>
        <v>ΠΕΛΛΑ</v>
      </c>
      <c r="G352" s="29" t="str">
        <f t="shared" si="173"/>
        <v>299Α</v>
      </c>
      <c r="H352" s="30" t="s">
        <v>5</v>
      </c>
      <c r="I352" s="33" t="s">
        <v>8</v>
      </c>
      <c r="J352" s="158">
        <v>9</v>
      </c>
      <c r="K352" s="159">
        <f>SUM(J348:J357)</f>
        <v>156</v>
      </c>
      <c r="L352" s="160"/>
      <c r="M352" s="161">
        <v>1</v>
      </c>
      <c r="N352" s="488" t="s">
        <v>230</v>
      </c>
      <c r="O352" s="595" t="s">
        <v>353</v>
      </c>
      <c r="P352" s="560">
        <v>2381028188</v>
      </c>
      <c r="Q352" s="744" t="s">
        <v>231</v>
      </c>
      <c r="R352" s="489"/>
      <c r="S352" s="489"/>
      <c r="T352" s="489"/>
      <c r="U352" s="489"/>
      <c r="V352" s="489"/>
      <c r="W352" s="489"/>
      <c r="X352" s="672"/>
    </row>
    <row r="353" spans="1:24" ht="12" customHeight="1" x14ac:dyDescent="0.2">
      <c r="A353" s="13" t="s">
        <v>33</v>
      </c>
      <c r="B353" s="14" t="str">
        <f t="shared" si="175"/>
        <v>299</v>
      </c>
      <c r="C353" s="174" t="s">
        <v>99</v>
      </c>
      <c r="D353" s="16" t="s">
        <v>88</v>
      </c>
      <c r="E353" s="84" t="str">
        <f t="shared" si="183"/>
        <v>299</v>
      </c>
      <c r="F353" s="28" t="str">
        <f t="shared" si="128"/>
        <v>ΠΕΛΛΑ</v>
      </c>
      <c r="G353" s="29" t="str">
        <f t="shared" si="173"/>
        <v>299Α</v>
      </c>
      <c r="H353" s="30" t="s">
        <v>5</v>
      </c>
      <c r="I353" s="33" t="s">
        <v>9</v>
      </c>
      <c r="J353" s="158">
        <v>66</v>
      </c>
      <c r="K353" s="159"/>
      <c r="L353" s="160">
        <v>5</v>
      </c>
      <c r="M353" s="161"/>
      <c r="N353" s="488" t="s">
        <v>230</v>
      </c>
      <c r="O353" s="595" t="s">
        <v>353</v>
      </c>
      <c r="P353" s="560">
        <v>2381028188</v>
      </c>
      <c r="Q353" s="744" t="s">
        <v>231</v>
      </c>
      <c r="R353" s="489"/>
      <c r="S353" s="489"/>
      <c r="T353" s="489"/>
      <c r="U353" s="489"/>
      <c r="V353" s="489"/>
      <c r="W353" s="489"/>
      <c r="X353" s="672"/>
    </row>
    <row r="354" spans="1:24" ht="12" customHeight="1" x14ac:dyDescent="0.2">
      <c r="A354" s="13" t="s">
        <v>33</v>
      </c>
      <c r="B354" s="14" t="str">
        <f t="shared" si="175"/>
        <v>299</v>
      </c>
      <c r="C354" s="174" t="s">
        <v>99</v>
      </c>
      <c r="D354" s="16" t="s">
        <v>88</v>
      </c>
      <c r="E354" s="84" t="str">
        <f t="shared" si="183"/>
        <v>299</v>
      </c>
      <c r="F354" s="28" t="str">
        <f t="shared" ref="F354" si="185">RIGHT(A354,LEN(A354)-5)</f>
        <v>ΠΕΛΛΑ</v>
      </c>
      <c r="G354" s="29" t="str">
        <f t="shared" si="173"/>
        <v>299Α</v>
      </c>
      <c r="H354" s="30" t="s">
        <v>7</v>
      </c>
      <c r="I354" s="33" t="s">
        <v>8</v>
      </c>
      <c r="J354" s="158">
        <v>3</v>
      </c>
      <c r="K354" s="159"/>
      <c r="L354" s="160"/>
      <c r="M354" s="161">
        <v>1</v>
      </c>
      <c r="N354" s="488" t="s">
        <v>230</v>
      </c>
      <c r="O354" s="595" t="s">
        <v>353</v>
      </c>
      <c r="P354" s="560">
        <v>2381028188</v>
      </c>
      <c r="Q354" s="744" t="s">
        <v>231</v>
      </c>
      <c r="R354" s="489"/>
      <c r="S354" s="489"/>
      <c r="T354" s="489"/>
      <c r="U354" s="489"/>
      <c r="V354" s="489"/>
      <c r="W354" s="489"/>
      <c r="X354" s="672"/>
    </row>
    <row r="355" spans="1:24" ht="12" customHeight="1" x14ac:dyDescent="0.2">
      <c r="A355" s="13" t="s">
        <v>33</v>
      </c>
      <c r="B355" s="14" t="str">
        <f t="shared" si="175"/>
        <v>299</v>
      </c>
      <c r="C355" s="174" t="s">
        <v>99</v>
      </c>
      <c r="D355" s="16" t="s">
        <v>88</v>
      </c>
      <c r="E355" s="84" t="str">
        <f t="shared" si="183"/>
        <v>299</v>
      </c>
      <c r="F355" s="28" t="str">
        <f t="shared" si="128"/>
        <v>ΠΕΛΛΑ</v>
      </c>
      <c r="G355" s="29" t="str">
        <f t="shared" si="173"/>
        <v>299Α</v>
      </c>
      <c r="H355" s="30" t="s">
        <v>7</v>
      </c>
      <c r="I355" s="33" t="s">
        <v>9</v>
      </c>
      <c r="J355" s="158">
        <v>20</v>
      </c>
      <c r="K355" s="159"/>
      <c r="L355" s="160">
        <v>2</v>
      </c>
      <c r="M355" s="161"/>
      <c r="N355" s="488" t="s">
        <v>230</v>
      </c>
      <c r="O355" s="595" t="s">
        <v>353</v>
      </c>
      <c r="P355" s="560">
        <v>2381028188</v>
      </c>
      <c r="Q355" s="744" t="s">
        <v>231</v>
      </c>
      <c r="R355" s="489"/>
      <c r="S355" s="489"/>
      <c r="T355" s="489"/>
      <c r="U355" s="489"/>
      <c r="V355" s="489"/>
      <c r="W355" s="489"/>
      <c r="X355" s="672"/>
    </row>
    <row r="356" spans="1:24" ht="12" customHeight="1" x14ac:dyDescent="0.2">
      <c r="A356" s="13" t="s">
        <v>33</v>
      </c>
      <c r="B356" s="14" t="str">
        <f t="shared" si="175"/>
        <v>299</v>
      </c>
      <c r="C356" s="174" t="s">
        <v>99</v>
      </c>
      <c r="D356" s="16" t="s">
        <v>88</v>
      </c>
      <c r="E356" s="84" t="str">
        <f t="shared" si="183"/>
        <v>299</v>
      </c>
      <c r="F356" s="47" t="str">
        <f t="shared" ref="F356" si="186">RIGHT(A356,LEN(A356)-5)</f>
        <v>ΠΕΛΛΑ</v>
      </c>
      <c r="G356" s="29" t="str">
        <f t="shared" si="173"/>
        <v>299Α</v>
      </c>
      <c r="H356" s="49" t="s">
        <v>6</v>
      </c>
      <c r="I356" s="50" t="s">
        <v>8</v>
      </c>
      <c r="J356" s="188">
        <v>1</v>
      </c>
      <c r="K356" s="178"/>
      <c r="L356" s="189"/>
      <c r="M356" s="194">
        <v>1</v>
      </c>
      <c r="N356" s="495" t="s">
        <v>230</v>
      </c>
      <c r="O356" s="595" t="s">
        <v>353</v>
      </c>
      <c r="P356" s="564">
        <v>2381028188</v>
      </c>
      <c r="Q356" s="750" t="s">
        <v>231</v>
      </c>
      <c r="R356" s="496"/>
      <c r="S356" s="496"/>
      <c r="T356" s="496"/>
      <c r="U356" s="496"/>
      <c r="V356" s="496"/>
      <c r="W356" s="496"/>
      <c r="X356" s="678"/>
    </row>
    <row r="357" spans="1:24" ht="12" customHeight="1" thickBot="1" x14ac:dyDescent="0.25">
      <c r="A357" s="323" t="s">
        <v>33</v>
      </c>
      <c r="B357" s="324" t="str">
        <f t="shared" si="175"/>
        <v>299</v>
      </c>
      <c r="C357" s="174" t="s">
        <v>99</v>
      </c>
      <c r="D357" s="16" t="s">
        <v>88</v>
      </c>
      <c r="E357" s="84" t="str">
        <f t="shared" si="183"/>
        <v>299</v>
      </c>
      <c r="F357" s="124" t="str">
        <f t="shared" si="128"/>
        <v>ΠΕΛΛΑ</v>
      </c>
      <c r="G357" s="48" t="str">
        <f t="shared" si="173"/>
        <v>299Α</v>
      </c>
      <c r="H357" s="125" t="s">
        <v>6</v>
      </c>
      <c r="I357" s="126" t="s">
        <v>9</v>
      </c>
      <c r="J357" s="191">
        <v>8</v>
      </c>
      <c r="K357" s="181"/>
      <c r="L357" s="192">
        <v>1</v>
      </c>
      <c r="M357" s="193"/>
      <c r="N357" s="497" t="s">
        <v>230</v>
      </c>
      <c r="O357" s="597" t="s">
        <v>353</v>
      </c>
      <c r="P357" s="565">
        <v>2381028188</v>
      </c>
      <c r="Q357" s="748" t="s">
        <v>231</v>
      </c>
      <c r="R357" s="498"/>
      <c r="S357" s="498"/>
      <c r="T357" s="498"/>
      <c r="U357" s="498"/>
      <c r="V357" s="498"/>
      <c r="W357" s="498"/>
      <c r="X357" s="676"/>
    </row>
    <row r="358" spans="1:24" ht="12" customHeight="1" thickTop="1" x14ac:dyDescent="0.2">
      <c r="A358" s="325" t="s">
        <v>103</v>
      </c>
      <c r="B358" s="326">
        <f>LEFT(A358,3)+299</f>
        <v>301</v>
      </c>
      <c r="C358" s="174" t="s">
        <v>99</v>
      </c>
      <c r="D358" s="102" t="s">
        <v>89</v>
      </c>
      <c r="E358" s="327">
        <f t="shared" si="183"/>
        <v>301</v>
      </c>
      <c r="F358" s="56" t="str">
        <f t="shared" ref="F358" si="187">RIGHT(A358,LEN(A358)-5)</f>
        <v>ΕΙΔΙΚΟ ΕΞΕΤΑΣΤΙΚΟ ΚΕΝΤΡΟ ΘΕΣ/ΝΙΚΗΣ</v>
      </c>
      <c r="G358" s="57" t="s">
        <v>108</v>
      </c>
      <c r="H358" s="58" t="s">
        <v>3</v>
      </c>
      <c r="I358" s="59" t="s">
        <v>8</v>
      </c>
      <c r="J358" s="154">
        <v>1</v>
      </c>
      <c r="K358" s="155"/>
      <c r="L358" s="156"/>
      <c r="M358" s="157">
        <v>1</v>
      </c>
      <c r="N358" s="486" t="s">
        <v>232</v>
      </c>
      <c r="O358" s="598" t="s">
        <v>357</v>
      </c>
      <c r="P358" s="559">
        <v>2310300828</v>
      </c>
      <c r="Q358" s="743" t="s">
        <v>233</v>
      </c>
      <c r="R358" s="487"/>
      <c r="S358" s="487"/>
      <c r="T358" s="487"/>
      <c r="U358" s="487"/>
      <c r="V358" s="487"/>
      <c r="W358" s="487"/>
      <c r="X358" s="671"/>
    </row>
    <row r="359" spans="1:24" ht="12" customHeight="1" x14ac:dyDescent="0.2">
      <c r="A359" s="13" t="s">
        <v>103</v>
      </c>
      <c r="B359" s="14">
        <f t="shared" ref="B359:B372" si="188">LEFT(A359,3)+299</f>
        <v>301</v>
      </c>
      <c r="C359" s="174" t="s">
        <v>99</v>
      </c>
      <c r="D359" s="16" t="s">
        <v>89</v>
      </c>
      <c r="E359" s="46">
        <f t="shared" si="183"/>
        <v>301</v>
      </c>
      <c r="F359" s="18" t="str">
        <f t="shared" si="128"/>
        <v>ΕΙΔΙΚΟ ΕΞΕΤΑΣΤΙΚΟ ΚΕΝΤΡΟ ΘΕΣ/ΝΙΚΗΣ</v>
      </c>
      <c r="G359" s="29" t="s">
        <v>108</v>
      </c>
      <c r="H359" s="20" t="s">
        <v>3</v>
      </c>
      <c r="I359" s="21" t="s">
        <v>9</v>
      </c>
      <c r="J359" s="167">
        <v>4</v>
      </c>
      <c r="K359" s="159"/>
      <c r="L359" s="169">
        <v>1</v>
      </c>
      <c r="M359" s="170"/>
      <c r="N359" s="491" t="s">
        <v>232</v>
      </c>
      <c r="O359" s="595" t="s">
        <v>357</v>
      </c>
      <c r="P359" s="562">
        <v>2310300828</v>
      </c>
      <c r="Q359" s="747" t="s">
        <v>233</v>
      </c>
      <c r="R359" s="492"/>
      <c r="S359" s="492"/>
      <c r="T359" s="492"/>
      <c r="U359" s="492"/>
      <c r="V359" s="492"/>
      <c r="W359" s="492"/>
      <c r="X359" s="675"/>
    </row>
    <row r="360" spans="1:24" ht="12" customHeight="1" x14ac:dyDescent="0.2">
      <c r="A360" s="13" t="s">
        <v>103</v>
      </c>
      <c r="B360" s="14">
        <f t="shared" si="188"/>
        <v>301</v>
      </c>
      <c r="C360" s="174" t="s">
        <v>99</v>
      </c>
      <c r="D360" s="16" t="s">
        <v>89</v>
      </c>
      <c r="E360" s="46">
        <f t="shared" si="183"/>
        <v>301</v>
      </c>
      <c r="F360" s="28" t="str">
        <f t="shared" si="128"/>
        <v>ΕΙΔΙΚΟ ΕΞΕΤΑΣΤΙΚΟ ΚΕΝΤΡΟ ΘΕΣ/ΝΙΚΗΣ</v>
      </c>
      <c r="G360" s="29" t="s">
        <v>108</v>
      </c>
      <c r="H360" s="30" t="s">
        <v>3</v>
      </c>
      <c r="I360" s="33" t="s">
        <v>10</v>
      </c>
      <c r="J360" s="158">
        <v>2</v>
      </c>
      <c r="K360" s="159"/>
      <c r="L360" s="160"/>
      <c r="M360" s="161">
        <v>1</v>
      </c>
      <c r="N360" s="488" t="s">
        <v>232</v>
      </c>
      <c r="O360" s="595" t="s">
        <v>357</v>
      </c>
      <c r="P360" s="560">
        <v>2310300828</v>
      </c>
      <c r="Q360" s="744" t="s">
        <v>233</v>
      </c>
      <c r="R360" s="489"/>
      <c r="S360" s="489"/>
      <c r="T360" s="489"/>
      <c r="U360" s="489"/>
      <c r="V360" s="489"/>
      <c r="W360" s="489"/>
      <c r="X360" s="672"/>
    </row>
    <row r="361" spans="1:24" ht="12" customHeight="1" x14ac:dyDescent="0.2">
      <c r="A361" s="13" t="s">
        <v>103</v>
      </c>
      <c r="B361" s="14">
        <f t="shared" si="188"/>
        <v>301</v>
      </c>
      <c r="C361" s="174" t="s">
        <v>99</v>
      </c>
      <c r="D361" s="16" t="s">
        <v>89</v>
      </c>
      <c r="E361" s="46">
        <f t="shared" si="183"/>
        <v>301</v>
      </c>
      <c r="F361" s="28" t="str">
        <f t="shared" ref="F361" si="189">RIGHT(A361,LEN(A361)-5)</f>
        <v>ΕΙΔΙΚΟ ΕΞΕΤΑΣΤΙΚΟ ΚΕΝΤΡΟ ΘΕΣ/ΝΙΚΗΣ</v>
      </c>
      <c r="G361" s="29" t="s">
        <v>108</v>
      </c>
      <c r="H361" s="30" t="s">
        <v>4</v>
      </c>
      <c r="I361" s="33" t="s">
        <v>8</v>
      </c>
      <c r="J361" s="158">
        <v>3</v>
      </c>
      <c r="K361" s="159"/>
      <c r="L361" s="160"/>
      <c r="M361" s="161">
        <v>1</v>
      </c>
      <c r="N361" s="488" t="s">
        <v>232</v>
      </c>
      <c r="O361" s="595" t="s">
        <v>357</v>
      </c>
      <c r="P361" s="560">
        <v>2310300828</v>
      </c>
      <c r="Q361" s="744" t="s">
        <v>233</v>
      </c>
      <c r="R361" s="489"/>
      <c r="S361" s="489"/>
      <c r="T361" s="489"/>
      <c r="U361" s="489"/>
      <c r="V361" s="489"/>
      <c r="W361" s="489"/>
      <c r="X361" s="672"/>
    </row>
    <row r="362" spans="1:24" ht="12" customHeight="1" x14ac:dyDescent="0.2">
      <c r="A362" s="13" t="s">
        <v>103</v>
      </c>
      <c r="B362" s="14">
        <f t="shared" si="188"/>
        <v>301</v>
      </c>
      <c r="C362" s="174" t="s">
        <v>99</v>
      </c>
      <c r="D362" s="16" t="s">
        <v>89</v>
      </c>
      <c r="E362" s="46">
        <f t="shared" si="183"/>
        <v>301</v>
      </c>
      <c r="F362" s="28" t="str">
        <f t="shared" si="128"/>
        <v>ΕΙΔΙΚΟ ΕΞΕΤΑΣΤΙΚΟ ΚΕΝΤΡΟ ΘΕΣ/ΝΙΚΗΣ</v>
      </c>
      <c r="G362" s="29" t="s">
        <v>108</v>
      </c>
      <c r="H362" s="30" t="s">
        <v>4</v>
      </c>
      <c r="I362" s="33" t="s">
        <v>9</v>
      </c>
      <c r="J362" s="158">
        <v>6</v>
      </c>
      <c r="K362" s="159"/>
      <c r="L362" s="160">
        <v>1</v>
      </c>
      <c r="M362" s="161"/>
      <c r="N362" s="488" t="s">
        <v>232</v>
      </c>
      <c r="O362" s="595" t="s">
        <v>357</v>
      </c>
      <c r="P362" s="560">
        <v>2310300828</v>
      </c>
      <c r="Q362" s="744" t="s">
        <v>233</v>
      </c>
      <c r="R362" s="489"/>
      <c r="S362" s="489"/>
      <c r="T362" s="489"/>
      <c r="U362" s="489"/>
      <c r="V362" s="489"/>
      <c r="W362" s="489"/>
      <c r="X362" s="672"/>
    </row>
    <row r="363" spans="1:24" ht="12" customHeight="1" x14ac:dyDescent="0.2">
      <c r="A363" s="13" t="s">
        <v>103</v>
      </c>
      <c r="B363" s="14">
        <f t="shared" si="188"/>
        <v>301</v>
      </c>
      <c r="C363" s="174" t="s">
        <v>99</v>
      </c>
      <c r="D363" s="16" t="s">
        <v>89</v>
      </c>
      <c r="E363" s="46">
        <f t="shared" si="183"/>
        <v>301</v>
      </c>
      <c r="F363" s="28" t="str">
        <f t="shared" si="128"/>
        <v>ΕΙΔΙΚΟ ΕΞΕΤΑΣΤΙΚΟ ΚΕΝΤΡΟ ΘΕΣ/ΝΙΚΗΣ</v>
      </c>
      <c r="G363" s="29" t="s">
        <v>108</v>
      </c>
      <c r="H363" s="30" t="s">
        <v>4</v>
      </c>
      <c r="I363" s="33" t="s">
        <v>10</v>
      </c>
      <c r="J363" s="158">
        <v>1</v>
      </c>
      <c r="K363" s="159"/>
      <c r="L363" s="160"/>
      <c r="M363" s="161">
        <v>1</v>
      </c>
      <c r="N363" s="162" t="s">
        <v>232</v>
      </c>
      <c r="O363" s="596" t="s">
        <v>357</v>
      </c>
      <c r="P363" s="561">
        <v>2310300828</v>
      </c>
      <c r="Q363" s="745" t="s">
        <v>233</v>
      </c>
      <c r="R363" s="444"/>
      <c r="S363" s="444"/>
      <c r="T363" s="444"/>
      <c r="U363" s="444"/>
      <c r="V363" s="444"/>
      <c r="W363" s="444"/>
      <c r="X363" s="673"/>
    </row>
    <row r="364" spans="1:24" ht="12" customHeight="1" x14ac:dyDescent="0.2">
      <c r="A364" s="13" t="s">
        <v>103</v>
      </c>
      <c r="B364" s="14">
        <f t="shared" si="188"/>
        <v>301</v>
      </c>
      <c r="C364" s="174" t="s">
        <v>99</v>
      </c>
      <c r="D364" s="16" t="s">
        <v>89</v>
      </c>
      <c r="E364" s="46">
        <f t="shared" si="183"/>
        <v>301</v>
      </c>
      <c r="F364" s="28" t="str">
        <f t="shared" ref="F364" si="190">RIGHT(A364,LEN(A364)-5)</f>
        <v>ΕΙΔΙΚΟ ΕΞΕΤΑΣΤΙΚΟ ΚΕΝΤΡΟ ΘΕΣ/ΝΙΚΗΣ</v>
      </c>
      <c r="G364" s="29" t="s">
        <v>108</v>
      </c>
      <c r="H364" s="30" t="s">
        <v>5</v>
      </c>
      <c r="I364" s="33" t="s">
        <v>8</v>
      </c>
      <c r="J364" s="158">
        <v>8</v>
      </c>
      <c r="K364" s="159">
        <f>SUM(J358:J372)</f>
        <v>37</v>
      </c>
      <c r="L364" s="160"/>
      <c r="M364" s="25">
        <v>1</v>
      </c>
      <c r="N364" s="488" t="s">
        <v>232</v>
      </c>
      <c r="O364" s="595" t="s">
        <v>357</v>
      </c>
      <c r="P364" s="560">
        <v>2310300828</v>
      </c>
      <c r="Q364" s="744" t="s">
        <v>233</v>
      </c>
      <c r="R364" s="489"/>
      <c r="S364" s="489"/>
      <c r="T364" s="489"/>
      <c r="U364" s="489"/>
      <c r="V364" s="489"/>
      <c r="W364" s="489"/>
      <c r="X364" s="672"/>
    </row>
    <row r="365" spans="1:24" ht="12" customHeight="1" x14ac:dyDescent="0.2">
      <c r="A365" s="13" t="s">
        <v>103</v>
      </c>
      <c r="B365" s="14">
        <f t="shared" si="188"/>
        <v>301</v>
      </c>
      <c r="C365" s="174" t="s">
        <v>99</v>
      </c>
      <c r="D365" s="16" t="s">
        <v>89</v>
      </c>
      <c r="E365" s="46">
        <f t="shared" si="183"/>
        <v>301</v>
      </c>
      <c r="F365" s="28" t="str">
        <f t="shared" si="128"/>
        <v>ΕΙΔΙΚΟ ΕΞΕΤΑΣΤΙΚΟ ΚΕΝΤΡΟ ΘΕΣ/ΝΙΚΗΣ</v>
      </c>
      <c r="G365" s="29" t="s">
        <v>108</v>
      </c>
      <c r="H365" s="30" t="s">
        <v>5</v>
      </c>
      <c r="I365" s="33" t="s">
        <v>9</v>
      </c>
      <c r="J365" s="158">
        <v>3</v>
      </c>
      <c r="K365" s="159"/>
      <c r="L365" s="160">
        <v>1</v>
      </c>
      <c r="M365" s="161"/>
      <c r="N365" s="488" t="s">
        <v>232</v>
      </c>
      <c r="O365" s="595" t="s">
        <v>357</v>
      </c>
      <c r="P365" s="560">
        <v>2310300828</v>
      </c>
      <c r="Q365" s="744" t="s">
        <v>233</v>
      </c>
      <c r="R365" s="489"/>
      <c r="S365" s="489"/>
      <c r="T365" s="489"/>
      <c r="U365" s="489"/>
      <c r="V365" s="489"/>
      <c r="W365" s="489"/>
      <c r="X365" s="672"/>
    </row>
    <row r="366" spans="1:24" ht="12" customHeight="1" x14ac:dyDescent="0.2">
      <c r="A366" s="13" t="s">
        <v>103</v>
      </c>
      <c r="B366" s="14">
        <f t="shared" si="188"/>
        <v>301</v>
      </c>
      <c r="C366" s="174" t="s">
        <v>99</v>
      </c>
      <c r="D366" s="16" t="s">
        <v>89</v>
      </c>
      <c r="E366" s="46">
        <f t="shared" si="183"/>
        <v>301</v>
      </c>
      <c r="F366" s="28" t="str">
        <f t="shared" si="128"/>
        <v>ΕΙΔΙΚΟ ΕΞΕΤΑΣΤΙΚΟ ΚΕΝΤΡΟ ΘΕΣ/ΝΙΚΗΣ</v>
      </c>
      <c r="G366" s="29" t="s">
        <v>108</v>
      </c>
      <c r="H366" s="30" t="s">
        <v>5</v>
      </c>
      <c r="I366" s="33" t="s">
        <v>10</v>
      </c>
      <c r="J366" s="158">
        <v>0</v>
      </c>
      <c r="K366" s="159"/>
      <c r="L366" s="160"/>
      <c r="M366" s="25"/>
      <c r="N366" s="488" t="s">
        <v>232</v>
      </c>
      <c r="O366" s="595" t="s">
        <v>357</v>
      </c>
      <c r="P366" s="560">
        <v>2310300828</v>
      </c>
      <c r="Q366" s="744" t="s">
        <v>233</v>
      </c>
      <c r="R366" s="489"/>
      <c r="S366" s="489"/>
      <c r="T366" s="489"/>
      <c r="U366" s="489"/>
      <c r="V366" s="489"/>
      <c r="W366" s="489"/>
      <c r="X366" s="672"/>
    </row>
    <row r="367" spans="1:24" ht="12" customHeight="1" x14ac:dyDescent="0.2">
      <c r="A367" s="13" t="s">
        <v>103</v>
      </c>
      <c r="B367" s="14">
        <f t="shared" si="188"/>
        <v>301</v>
      </c>
      <c r="C367" s="174" t="s">
        <v>99</v>
      </c>
      <c r="D367" s="16" t="s">
        <v>89</v>
      </c>
      <c r="E367" s="46">
        <f t="shared" si="183"/>
        <v>301</v>
      </c>
      <c r="F367" s="28" t="str">
        <f t="shared" ref="F367" si="191">RIGHT(A367,LEN(A367)-5)</f>
        <v>ΕΙΔΙΚΟ ΕΞΕΤΑΣΤΙΚΟ ΚΕΝΤΡΟ ΘΕΣ/ΝΙΚΗΣ</v>
      </c>
      <c r="G367" s="29" t="s">
        <v>108</v>
      </c>
      <c r="H367" s="30" t="s">
        <v>7</v>
      </c>
      <c r="I367" s="33" t="s">
        <v>8</v>
      </c>
      <c r="J367" s="158">
        <v>0</v>
      </c>
      <c r="K367" s="159"/>
      <c r="L367" s="160"/>
      <c r="M367" s="25">
        <v>0</v>
      </c>
      <c r="N367" s="488" t="s">
        <v>232</v>
      </c>
      <c r="O367" s="595" t="s">
        <v>357</v>
      </c>
      <c r="P367" s="560">
        <v>2310300828</v>
      </c>
      <c r="Q367" s="744" t="s">
        <v>233</v>
      </c>
      <c r="R367" s="489"/>
      <c r="S367" s="489"/>
      <c r="T367" s="489"/>
      <c r="U367" s="489"/>
      <c r="V367" s="489"/>
      <c r="W367" s="489"/>
      <c r="X367" s="672"/>
    </row>
    <row r="368" spans="1:24" ht="12" customHeight="1" x14ac:dyDescent="0.2">
      <c r="A368" s="13" t="s">
        <v>103</v>
      </c>
      <c r="B368" s="14">
        <f t="shared" si="188"/>
        <v>301</v>
      </c>
      <c r="C368" s="174" t="s">
        <v>99</v>
      </c>
      <c r="D368" s="16" t="s">
        <v>89</v>
      </c>
      <c r="E368" s="46">
        <f t="shared" si="183"/>
        <v>301</v>
      </c>
      <c r="F368" s="28" t="str">
        <f t="shared" si="128"/>
        <v>ΕΙΔΙΚΟ ΕΞΕΤΑΣΤΙΚΟ ΚΕΝΤΡΟ ΘΕΣ/ΝΙΚΗΣ</v>
      </c>
      <c r="G368" s="29" t="s">
        <v>108</v>
      </c>
      <c r="H368" s="30" t="s">
        <v>7</v>
      </c>
      <c r="I368" s="33" t="s">
        <v>9</v>
      </c>
      <c r="J368" s="158">
        <v>6</v>
      </c>
      <c r="K368" s="159"/>
      <c r="L368" s="160">
        <v>1</v>
      </c>
      <c r="M368" s="161"/>
      <c r="N368" s="488" t="s">
        <v>232</v>
      </c>
      <c r="O368" s="595" t="s">
        <v>357</v>
      </c>
      <c r="P368" s="560">
        <v>2310300828</v>
      </c>
      <c r="Q368" s="744" t="s">
        <v>233</v>
      </c>
      <c r="R368" s="489"/>
      <c r="S368" s="489"/>
      <c r="T368" s="489"/>
      <c r="U368" s="489"/>
      <c r="V368" s="489"/>
      <c r="W368" s="489"/>
      <c r="X368" s="672"/>
    </row>
    <row r="369" spans="1:24" ht="12" customHeight="1" x14ac:dyDescent="0.2">
      <c r="A369" s="13" t="s">
        <v>103</v>
      </c>
      <c r="B369" s="14">
        <f t="shared" si="188"/>
        <v>301</v>
      </c>
      <c r="C369" s="174" t="s">
        <v>99</v>
      </c>
      <c r="D369" s="16" t="s">
        <v>89</v>
      </c>
      <c r="E369" s="46">
        <f t="shared" si="183"/>
        <v>301</v>
      </c>
      <c r="F369" s="28" t="str">
        <f t="shared" si="128"/>
        <v>ΕΙΔΙΚΟ ΕΞΕΤΑΣΤΙΚΟ ΚΕΝΤΡΟ ΘΕΣ/ΝΙΚΗΣ</v>
      </c>
      <c r="G369" s="29" t="s">
        <v>108</v>
      </c>
      <c r="H369" s="30" t="s">
        <v>7</v>
      </c>
      <c r="I369" s="33" t="s">
        <v>10</v>
      </c>
      <c r="J369" s="158">
        <v>0</v>
      </c>
      <c r="K369" s="159"/>
      <c r="L369" s="160"/>
      <c r="M369" s="25">
        <v>0</v>
      </c>
      <c r="N369" s="488" t="s">
        <v>232</v>
      </c>
      <c r="O369" s="595" t="s">
        <v>357</v>
      </c>
      <c r="P369" s="560">
        <v>2310300828</v>
      </c>
      <c r="Q369" s="744" t="s">
        <v>233</v>
      </c>
      <c r="R369" s="489"/>
      <c r="S369" s="489"/>
      <c r="T369" s="489"/>
      <c r="U369" s="489"/>
      <c r="V369" s="489"/>
      <c r="W369" s="489"/>
      <c r="X369" s="672"/>
    </row>
    <row r="370" spans="1:24" ht="12" customHeight="1" x14ac:dyDescent="0.2">
      <c r="A370" s="13" t="s">
        <v>103</v>
      </c>
      <c r="B370" s="14">
        <f t="shared" si="188"/>
        <v>301</v>
      </c>
      <c r="C370" s="174" t="s">
        <v>99</v>
      </c>
      <c r="D370" s="16" t="s">
        <v>89</v>
      </c>
      <c r="E370" s="46">
        <f t="shared" si="183"/>
        <v>301</v>
      </c>
      <c r="F370" s="28" t="str">
        <f t="shared" ref="F370" si="192">RIGHT(A370,LEN(A370)-5)</f>
        <v>ΕΙΔΙΚΟ ΕΞΕΤΑΣΤΙΚΟ ΚΕΝΤΡΟ ΘΕΣ/ΝΙΚΗΣ</v>
      </c>
      <c r="G370" s="29" t="s">
        <v>108</v>
      </c>
      <c r="H370" s="30" t="s">
        <v>6</v>
      </c>
      <c r="I370" s="33" t="s">
        <v>8</v>
      </c>
      <c r="J370" s="177">
        <v>0</v>
      </c>
      <c r="K370" s="178"/>
      <c r="L370" s="179"/>
      <c r="M370" s="180">
        <v>0</v>
      </c>
      <c r="N370" s="488" t="s">
        <v>232</v>
      </c>
      <c r="O370" s="595" t="s">
        <v>357</v>
      </c>
      <c r="P370" s="560">
        <v>2310300828</v>
      </c>
      <c r="Q370" s="744" t="s">
        <v>233</v>
      </c>
      <c r="R370" s="489"/>
      <c r="S370" s="489"/>
      <c r="T370" s="489"/>
      <c r="U370" s="489"/>
      <c r="V370" s="489"/>
      <c r="W370" s="489"/>
      <c r="X370" s="672"/>
    </row>
    <row r="371" spans="1:24" ht="12" customHeight="1" x14ac:dyDescent="0.2">
      <c r="A371" s="13" t="s">
        <v>103</v>
      </c>
      <c r="B371" s="14">
        <f t="shared" si="188"/>
        <v>301</v>
      </c>
      <c r="C371" s="174" t="s">
        <v>99</v>
      </c>
      <c r="D371" s="16" t="s">
        <v>89</v>
      </c>
      <c r="E371" s="46">
        <f t="shared" si="183"/>
        <v>301</v>
      </c>
      <c r="F371" s="28" t="str">
        <f t="shared" si="128"/>
        <v>ΕΙΔΙΚΟ ΕΞΕΤΑΣΤΙΚΟ ΚΕΝΤΡΟ ΘΕΣ/ΝΙΚΗΣ</v>
      </c>
      <c r="G371" s="29" t="s">
        <v>108</v>
      </c>
      <c r="H371" s="30" t="s">
        <v>6</v>
      </c>
      <c r="I371" s="33" t="s">
        <v>9</v>
      </c>
      <c r="J371" s="177">
        <v>3</v>
      </c>
      <c r="K371" s="178"/>
      <c r="L371" s="179">
        <v>1</v>
      </c>
      <c r="M371" s="180"/>
      <c r="N371" s="488" t="s">
        <v>232</v>
      </c>
      <c r="O371" s="595" t="s">
        <v>357</v>
      </c>
      <c r="P371" s="560">
        <v>2310300828</v>
      </c>
      <c r="Q371" s="744" t="s">
        <v>233</v>
      </c>
      <c r="R371" s="489"/>
      <c r="S371" s="489"/>
      <c r="T371" s="489"/>
      <c r="U371" s="489"/>
      <c r="V371" s="489"/>
      <c r="W371" s="489"/>
      <c r="X371" s="672"/>
    </row>
    <row r="372" spans="1:24" ht="12" customHeight="1" thickBot="1" x14ac:dyDescent="0.25">
      <c r="A372" s="323" t="s">
        <v>103</v>
      </c>
      <c r="B372" s="324">
        <f t="shared" si="188"/>
        <v>301</v>
      </c>
      <c r="C372" s="174" t="s">
        <v>99</v>
      </c>
      <c r="D372" s="40" t="s">
        <v>89</v>
      </c>
      <c r="E372" s="46">
        <f t="shared" si="183"/>
        <v>301</v>
      </c>
      <c r="F372" s="47" t="str">
        <f t="shared" si="128"/>
        <v>ΕΙΔΙΚΟ ΕΞΕΤΑΣΤΙΚΟ ΚΕΝΤΡΟ ΘΕΣ/ΝΙΚΗΣ</v>
      </c>
      <c r="G372" s="48" t="s">
        <v>108</v>
      </c>
      <c r="H372" s="49" t="s">
        <v>6</v>
      </c>
      <c r="I372" s="50" t="s">
        <v>10</v>
      </c>
      <c r="J372" s="188">
        <v>0</v>
      </c>
      <c r="K372" s="211"/>
      <c r="L372" s="189"/>
      <c r="M372" s="194">
        <v>0</v>
      </c>
      <c r="N372" s="495" t="s">
        <v>232</v>
      </c>
      <c r="O372" s="597" t="s">
        <v>357</v>
      </c>
      <c r="P372" s="564">
        <v>2310300828</v>
      </c>
      <c r="Q372" s="750" t="s">
        <v>233</v>
      </c>
      <c r="R372" s="496"/>
      <c r="S372" s="496"/>
      <c r="T372" s="496"/>
      <c r="U372" s="496"/>
      <c r="V372" s="496"/>
      <c r="W372" s="496"/>
      <c r="X372" s="678"/>
    </row>
    <row r="373" spans="1:24" ht="12" customHeight="1" x14ac:dyDescent="0.2">
      <c r="A373" s="13" t="s">
        <v>34</v>
      </c>
      <c r="B373" s="14" t="str">
        <f t="shared" ref="B373:B381" si="193">LEFT(A373,3)</f>
        <v>301</v>
      </c>
      <c r="C373" s="174" t="s">
        <v>99</v>
      </c>
      <c r="D373" s="16" t="s">
        <v>89</v>
      </c>
      <c r="E373" s="138" t="str">
        <f t="shared" ref="E373:E381" si="194">B373</f>
        <v>301</v>
      </c>
      <c r="F373" s="328" t="str">
        <f>RIGHT(A373,LEN(A373)-5)</f>
        <v>ΑΝΑΤ. ΘΕΣΣΑΛΟΝΙΚΗ</v>
      </c>
      <c r="G373" s="139" t="s">
        <v>166</v>
      </c>
      <c r="H373" s="329" t="s">
        <v>7</v>
      </c>
      <c r="I373" s="330" t="s">
        <v>167</v>
      </c>
      <c r="J373" s="331">
        <v>111</v>
      </c>
      <c r="K373" s="168"/>
      <c r="L373" s="332">
        <v>7</v>
      </c>
      <c r="M373" s="333"/>
      <c r="N373" s="539" t="s">
        <v>234</v>
      </c>
      <c r="O373" s="616" t="s">
        <v>354</v>
      </c>
      <c r="P373" s="588">
        <v>2310910655</v>
      </c>
      <c r="Q373" s="783" t="s">
        <v>235</v>
      </c>
      <c r="R373" s="540"/>
      <c r="S373" s="540"/>
      <c r="T373" s="540"/>
      <c r="U373" s="540"/>
      <c r="V373" s="540"/>
      <c r="W373" s="540"/>
      <c r="X373" s="711"/>
    </row>
    <row r="374" spans="1:24" ht="12" customHeight="1" x14ac:dyDescent="0.2">
      <c r="A374" s="13" t="s">
        <v>34</v>
      </c>
      <c r="B374" s="14" t="str">
        <f t="shared" si="193"/>
        <v>301</v>
      </c>
      <c r="C374" s="174" t="s">
        <v>99</v>
      </c>
      <c r="D374" s="16" t="s">
        <v>89</v>
      </c>
      <c r="E374" s="64" t="str">
        <f t="shared" si="194"/>
        <v>301</v>
      </c>
      <c r="F374" s="28" t="str">
        <f t="shared" ref="F374" si="195">RIGHT(A374,LEN(A374)-5)</f>
        <v>ΑΝΑΤ. ΘΕΣΣΑΛΟΝΙΚΗ</v>
      </c>
      <c r="G374" s="29" t="s">
        <v>166</v>
      </c>
      <c r="H374" s="30" t="s">
        <v>7</v>
      </c>
      <c r="I374" s="33" t="s">
        <v>8</v>
      </c>
      <c r="J374" s="158">
        <v>10</v>
      </c>
      <c r="K374" s="159">
        <f>SUM(J373:J375)</f>
        <v>194</v>
      </c>
      <c r="L374" s="160"/>
      <c r="M374" s="161">
        <v>1</v>
      </c>
      <c r="N374" s="162" t="s">
        <v>234</v>
      </c>
      <c r="O374" s="599" t="s">
        <v>354</v>
      </c>
      <c r="P374" s="561">
        <v>2310910655</v>
      </c>
      <c r="Q374" s="745" t="s">
        <v>235</v>
      </c>
      <c r="R374" s="444"/>
      <c r="S374" s="444"/>
      <c r="T374" s="444"/>
      <c r="U374" s="444"/>
      <c r="V374" s="444"/>
      <c r="W374" s="444"/>
      <c r="X374" s="673"/>
    </row>
    <row r="375" spans="1:24" ht="12" customHeight="1" thickBot="1" x14ac:dyDescent="0.25">
      <c r="A375" s="13" t="s">
        <v>34</v>
      </c>
      <c r="B375" s="14" t="str">
        <f t="shared" si="193"/>
        <v>301</v>
      </c>
      <c r="C375" s="174" t="s">
        <v>99</v>
      </c>
      <c r="D375" s="16" t="s">
        <v>89</v>
      </c>
      <c r="E375" s="64" t="str">
        <f t="shared" si="194"/>
        <v>301</v>
      </c>
      <c r="F375" s="28" t="str">
        <f>RIGHT(A375,LEN(A375)-5)</f>
        <v>ΑΝΑΤ. ΘΕΣΣΑΛΟΝΙΚΗ</v>
      </c>
      <c r="G375" s="29" t="s">
        <v>166</v>
      </c>
      <c r="H375" s="30" t="s">
        <v>7</v>
      </c>
      <c r="I375" s="33" t="s">
        <v>10</v>
      </c>
      <c r="J375" s="158">
        <v>73</v>
      </c>
      <c r="K375" s="218"/>
      <c r="L375" s="160"/>
      <c r="M375" s="161">
        <v>5</v>
      </c>
      <c r="N375" s="488" t="s">
        <v>234</v>
      </c>
      <c r="O375" s="601" t="s">
        <v>354</v>
      </c>
      <c r="P375" s="560">
        <v>2310910655</v>
      </c>
      <c r="Q375" s="744" t="s">
        <v>235</v>
      </c>
      <c r="R375" s="489"/>
      <c r="S375" s="489"/>
      <c r="T375" s="489"/>
      <c r="U375" s="489"/>
      <c r="V375" s="489"/>
      <c r="W375" s="489"/>
      <c r="X375" s="672"/>
    </row>
    <row r="376" spans="1:24" ht="12" customHeight="1" thickBot="1" x14ac:dyDescent="0.25">
      <c r="A376" s="13" t="s">
        <v>34</v>
      </c>
      <c r="B376" s="14" t="str">
        <f t="shared" si="193"/>
        <v>301</v>
      </c>
      <c r="C376" s="227" t="s">
        <v>99</v>
      </c>
      <c r="D376" s="16" t="s">
        <v>89</v>
      </c>
      <c r="E376" s="88" t="str">
        <f t="shared" si="194"/>
        <v>301</v>
      </c>
      <c r="F376" s="89" t="str">
        <f>RIGHT(A376,LEN(A376)-5)</f>
        <v>ΑΝΑΤ. ΘΕΣΣΑΛΟΝΙΚΗ</v>
      </c>
      <c r="G376" s="90" t="s">
        <v>144</v>
      </c>
      <c r="H376" s="91" t="s">
        <v>7</v>
      </c>
      <c r="I376" s="92" t="s">
        <v>168</v>
      </c>
      <c r="J376" s="212">
        <f>213-J373</f>
        <v>102</v>
      </c>
      <c r="K376" s="168"/>
      <c r="L376" s="213">
        <v>7</v>
      </c>
      <c r="M376" s="220"/>
      <c r="N376" s="504" t="s">
        <v>236</v>
      </c>
      <c r="O376" s="603" t="s">
        <v>355</v>
      </c>
      <c r="P376" s="571">
        <v>2310937402</v>
      </c>
      <c r="Q376" s="757" t="s">
        <v>237</v>
      </c>
      <c r="R376" s="505"/>
      <c r="S376" s="505"/>
      <c r="T376" s="505"/>
      <c r="U376" s="505"/>
      <c r="V376" s="505"/>
      <c r="W376" s="505"/>
      <c r="X376" s="685"/>
    </row>
    <row r="377" spans="1:24" ht="12" customHeight="1" thickTop="1" x14ac:dyDescent="0.2">
      <c r="A377" s="325" t="s">
        <v>34</v>
      </c>
      <c r="B377" s="326" t="str">
        <f t="shared" si="193"/>
        <v>301</v>
      </c>
      <c r="C377" s="174" t="s">
        <v>99</v>
      </c>
      <c r="D377" s="16" t="s">
        <v>89</v>
      </c>
      <c r="E377" s="64" t="str">
        <f t="shared" si="194"/>
        <v>301</v>
      </c>
      <c r="F377" s="28" t="str">
        <f t="shared" ref="F377" si="196">RIGHT(A377,LEN(A377)-5)</f>
        <v>ΑΝΑΤ. ΘΕΣΣΑΛΟΝΙΚΗ</v>
      </c>
      <c r="G377" s="29" t="s">
        <v>144</v>
      </c>
      <c r="H377" s="30" t="s">
        <v>3</v>
      </c>
      <c r="I377" s="33" t="s">
        <v>8</v>
      </c>
      <c r="J377" s="158">
        <v>11</v>
      </c>
      <c r="K377" s="159">
        <f>SUM(J376:J379)</f>
        <v>175</v>
      </c>
      <c r="L377" s="160"/>
      <c r="M377" s="216">
        <v>1</v>
      </c>
      <c r="N377" s="162" t="s">
        <v>236</v>
      </c>
      <c r="O377" s="599" t="s">
        <v>355</v>
      </c>
      <c r="P377" s="561">
        <v>2310937402</v>
      </c>
      <c r="Q377" s="745" t="s">
        <v>237</v>
      </c>
      <c r="R377" s="444"/>
      <c r="S377" s="444"/>
      <c r="T377" s="444"/>
      <c r="U377" s="444"/>
      <c r="V377" s="444"/>
      <c r="W377" s="444"/>
      <c r="X377" s="673"/>
    </row>
    <row r="378" spans="1:24" ht="12" customHeight="1" x14ac:dyDescent="0.2">
      <c r="A378" s="13" t="s">
        <v>34</v>
      </c>
      <c r="B378" s="14" t="str">
        <f t="shared" si="193"/>
        <v>301</v>
      </c>
      <c r="C378" s="174" t="s">
        <v>99</v>
      </c>
      <c r="D378" s="16" t="s">
        <v>89</v>
      </c>
      <c r="E378" s="64" t="str">
        <f t="shared" si="194"/>
        <v>301</v>
      </c>
      <c r="F378" s="28" t="str">
        <f>RIGHT(A378,LEN(A378)-5)</f>
        <v>ΑΝΑΤ. ΘΕΣΣΑΛΟΝΙΚΗ</v>
      </c>
      <c r="G378" s="29" t="s">
        <v>144</v>
      </c>
      <c r="H378" s="30" t="s">
        <v>3</v>
      </c>
      <c r="I378" s="33" t="s">
        <v>9</v>
      </c>
      <c r="J378" s="158">
        <v>32</v>
      </c>
      <c r="K378" s="159"/>
      <c r="L378" s="160">
        <v>3</v>
      </c>
      <c r="M378" s="161"/>
      <c r="N378" s="488" t="s">
        <v>236</v>
      </c>
      <c r="O378" s="601" t="s">
        <v>355</v>
      </c>
      <c r="P378" s="560">
        <v>2310937402</v>
      </c>
      <c r="Q378" s="744" t="s">
        <v>237</v>
      </c>
      <c r="R378" s="489"/>
      <c r="S378" s="489"/>
      <c r="T378" s="489"/>
      <c r="U378" s="489"/>
      <c r="V378" s="489"/>
      <c r="W378" s="489"/>
      <c r="X378" s="672"/>
    </row>
    <row r="379" spans="1:24" ht="12" customHeight="1" thickBot="1" x14ac:dyDescent="0.25">
      <c r="A379" s="13" t="s">
        <v>34</v>
      </c>
      <c r="B379" s="14" t="str">
        <f t="shared" si="193"/>
        <v>301</v>
      </c>
      <c r="C379" s="174" t="s">
        <v>99</v>
      </c>
      <c r="D379" s="16" t="s">
        <v>89</v>
      </c>
      <c r="E379" s="84" t="str">
        <f t="shared" si="194"/>
        <v>301</v>
      </c>
      <c r="F379" s="47" t="str">
        <f>RIGHT(A379,LEN(A379)-5)</f>
        <v>ΑΝΑΤ. ΘΕΣΣΑΛΟΝΙΚΗ</v>
      </c>
      <c r="G379" s="48" t="s">
        <v>144</v>
      </c>
      <c r="H379" s="49" t="s">
        <v>3</v>
      </c>
      <c r="I379" s="50" t="s">
        <v>10</v>
      </c>
      <c r="J379" s="217">
        <v>30</v>
      </c>
      <c r="K379" s="218"/>
      <c r="L379" s="200"/>
      <c r="M379" s="334">
        <v>2</v>
      </c>
      <c r="N379" s="495" t="s">
        <v>236</v>
      </c>
      <c r="O379" s="602" t="s">
        <v>355</v>
      </c>
      <c r="P379" s="564">
        <v>2310937402</v>
      </c>
      <c r="Q379" s="750" t="s">
        <v>237</v>
      </c>
      <c r="R379" s="496"/>
      <c r="S379" s="496"/>
      <c r="T379" s="496"/>
      <c r="U379" s="496"/>
      <c r="V379" s="496"/>
      <c r="W379" s="496"/>
      <c r="X379" s="678"/>
    </row>
    <row r="380" spans="1:24" ht="12" customHeight="1" x14ac:dyDescent="0.2">
      <c r="A380" s="13" t="s">
        <v>34</v>
      </c>
      <c r="B380" s="14" t="str">
        <f t="shared" si="193"/>
        <v>301</v>
      </c>
      <c r="C380" s="174" t="s">
        <v>99</v>
      </c>
      <c r="D380" s="16" t="s">
        <v>89</v>
      </c>
      <c r="E380" s="88" t="str">
        <f t="shared" si="194"/>
        <v>301</v>
      </c>
      <c r="F380" s="89" t="str">
        <f t="shared" ref="F380" si="197">RIGHT(A380,LEN(A380)-5)</f>
        <v>ΑΝΑΤ. ΘΕΣΣΑΛΟΝΙΚΗ</v>
      </c>
      <c r="G380" s="90" t="s">
        <v>145</v>
      </c>
      <c r="H380" s="91" t="s">
        <v>5</v>
      </c>
      <c r="I380" s="92" t="s">
        <v>8</v>
      </c>
      <c r="J380" s="212">
        <v>139</v>
      </c>
      <c r="K380" s="168">
        <f>SUM(J380:J381)</f>
        <v>160</v>
      </c>
      <c r="L380" s="213"/>
      <c r="M380" s="220">
        <v>9</v>
      </c>
      <c r="N380" s="215" t="s">
        <v>238</v>
      </c>
      <c r="O380" s="617" t="s">
        <v>356</v>
      </c>
      <c r="P380" s="589">
        <v>2310943179</v>
      </c>
      <c r="Q380" s="784" t="s">
        <v>239</v>
      </c>
      <c r="R380" s="448"/>
      <c r="S380" s="448"/>
      <c r="T380" s="448"/>
      <c r="U380" s="448"/>
      <c r="V380" s="448"/>
      <c r="W380" s="448"/>
      <c r="X380" s="712"/>
    </row>
    <row r="381" spans="1:24" ht="12" customHeight="1" thickBot="1" x14ac:dyDescent="0.25">
      <c r="A381" s="13" t="s">
        <v>34</v>
      </c>
      <c r="B381" s="14" t="str">
        <f t="shared" si="193"/>
        <v>301</v>
      </c>
      <c r="C381" s="174" t="s">
        <v>99</v>
      </c>
      <c r="D381" s="16" t="s">
        <v>89</v>
      </c>
      <c r="E381" s="69" t="str">
        <f t="shared" si="194"/>
        <v>301</v>
      </c>
      <c r="F381" s="70" t="str">
        <f>RIGHT(A381,LEN(A381)-5)</f>
        <v>ΑΝΑΤ. ΘΕΣΣΑΛΟΝΙΚΗ</v>
      </c>
      <c r="G381" s="71" t="s">
        <v>145</v>
      </c>
      <c r="H381" s="72" t="s">
        <v>5</v>
      </c>
      <c r="I381" s="73" t="s">
        <v>10</v>
      </c>
      <c r="J381" s="335">
        <v>21</v>
      </c>
      <c r="K381" s="218"/>
      <c r="L381" s="336"/>
      <c r="M381" s="337">
        <v>2</v>
      </c>
      <c r="N381" s="541" t="s">
        <v>238</v>
      </c>
      <c r="O381" s="600" t="s">
        <v>356</v>
      </c>
      <c r="P381" s="590">
        <v>2310943179</v>
      </c>
      <c r="Q381" s="785" t="s">
        <v>239</v>
      </c>
      <c r="R381" s="542"/>
      <c r="S381" s="542"/>
      <c r="T381" s="542"/>
      <c r="U381" s="542"/>
      <c r="V381" s="542"/>
      <c r="W381" s="542"/>
      <c r="X381" s="713"/>
    </row>
    <row r="382" spans="1:24" ht="12" customHeight="1" x14ac:dyDescent="0.2">
      <c r="A382" s="13" t="s">
        <v>34</v>
      </c>
      <c r="B382" s="14" t="str">
        <f t="shared" ref="B382:B388" si="198">LEFT(A382,3)</f>
        <v>301</v>
      </c>
      <c r="C382" s="174" t="s">
        <v>99</v>
      </c>
      <c r="D382" s="16" t="s">
        <v>89</v>
      </c>
      <c r="E382" s="110" t="str">
        <f t="shared" ref="E382:E388" si="199">B382</f>
        <v>301</v>
      </c>
      <c r="F382" s="18" t="str">
        <f t="shared" ref="F382" si="200">RIGHT(A382,LEN(A382)-5)</f>
        <v>ΑΝΑΤ. ΘΕΣΣΑΛΟΝΙΚΗ</v>
      </c>
      <c r="G382" s="19" t="s">
        <v>143</v>
      </c>
      <c r="H382" s="20" t="s">
        <v>4</v>
      </c>
      <c r="I382" s="21" t="s">
        <v>8</v>
      </c>
      <c r="J382" s="167">
        <v>77</v>
      </c>
      <c r="K382" s="159">
        <f>SUM(J382:J383)</f>
        <v>179</v>
      </c>
      <c r="L382" s="169"/>
      <c r="M382" s="170">
        <v>5</v>
      </c>
      <c r="N382" s="171" t="s">
        <v>240</v>
      </c>
      <c r="O382" s="618" t="s">
        <v>358</v>
      </c>
      <c r="P382" s="591">
        <v>2310434209</v>
      </c>
      <c r="Q382" s="786" t="s">
        <v>241</v>
      </c>
      <c r="R382" s="445"/>
      <c r="S382" s="445"/>
      <c r="T382" s="445"/>
      <c r="U382" s="445"/>
      <c r="V382" s="445"/>
      <c r="W382" s="445"/>
      <c r="X382" s="714"/>
    </row>
    <row r="383" spans="1:24" ht="12" customHeight="1" thickBot="1" x14ac:dyDescent="0.25">
      <c r="A383" s="13" t="s">
        <v>34</v>
      </c>
      <c r="B383" s="14" t="str">
        <f>LEFT(A383,3)</f>
        <v>301</v>
      </c>
      <c r="C383" s="174" t="s">
        <v>99</v>
      </c>
      <c r="D383" s="16" t="s">
        <v>89</v>
      </c>
      <c r="E383" s="84" t="str">
        <f>B383</f>
        <v>301</v>
      </c>
      <c r="F383" s="47" t="str">
        <f>RIGHT(A383,LEN(A383)-5)</f>
        <v>ΑΝΑΤ. ΘΕΣΣΑΛΟΝΙΚΗ</v>
      </c>
      <c r="G383" s="48" t="s">
        <v>143</v>
      </c>
      <c r="H383" s="49" t="s">
        <v>5</v>
      </c>
      <c r="I383" s="50" t="s">
        <v>9</v>
      </c>
      <c r="J383" s="217">
        <v>102</v>
      </c>
      <c r="K383" s="218"/>
      <c r="L383" s="200">
        <v>7</v>
      </c>
      <c r="M383" s="219"/>
      <c r="N383" s="495" t="s">
        <v>240</v>
      </c>
      <c r="O383" s="619" t="s">
        <v>358</v>
      </c>
      <c r="P383" s="564">
        <v>2310434209</v>
      </c>
      <c r="Q383" s="750" t="s">
        <v>241</v>
      </c>
      <c r="R383" s="496"/>
      <c r="S383" s="496"/>
      <c r="T383" s="496"/>
      <c r="U383" s="496"/>
      <c r="V383" s="496"/>
      <c r="W383" s="496"/>
      <c r="X383" s="678"/>
    </row>
    <row r="384" spans="1:24" ht="12" customHeight="1" x14ac:dyDescent="0.2">
      <c r="A384" s="13" t="s">
        <v>34</v>
      </c>
      <c r="B384" s="14" t="str">
        <f>LEFT(A384,3)</f>
        <v>301</v>
      </c>
      <c r="C384" s="174" t="s">
        <v>99</v>
      </c>
      <c r="D384" s="16" t="s">
        <v>89</v>
      </c>
      <c r="E384" s="88" t="str">
        <f>B384</f>
        <v>301</v>
      </c>
      <c r="F384" s="89" t="str">
        <f>RIGHT(A384,LEN(A384)-5)</f>
        <v>ΑΝΑΤ. ΘΕΣΣΑΛΟΝΙΚΗ</v>
      </c>
      <c r="G384" s="90" t="s">
        <v>142</v>
      </c>
      <c r="H384" s="91" t="s">
        <v>4</v>
      </c>
      <c r="I384" s="92" t="s">
        <v>9</v>
      </c>
      <c r="J384" s="212">
        <v>119</v>
      </c>
      <c r="K384" s="168">
        <f>SUM(J384:J385)</f>
        <v>188</v>
      </c>
      <c r="L384" s="213">
        <v>8</v>
      </c>
      <c r="M384" s="220"/>
      <c r="N384" s="215" t="s">
        <v>242</v>
      </c>
      <c r="O384" s="620" t="s">
        <v>359</v>
      </c>
      <c r="P384" s="589">
        <v>2310471065</v>
      </c>
      <c r="Q384" s="784" t="s">
        <v>243</v>
      </c>
      <c r="R384" s="448"/>
      <c r="S384" s="448"/>
      <c r="T384" s="448"/>
      <c r="U384" s="448"/>
      <c r="V384" s="448"/>
      <c r="W384" s="448"/>
      <c r="X384" s="712"/>
    </row>
    <row r="385" spans="1:24" ht="12" customHeight="1" thickBot="1" x14ac:dyDescent="0.25">
      <c r="A385" s="13" t="s">
        <v>34</v>
      </c>
      <c r="B385" s="14" t="str">
        <f t="shared" si="198"/>
        <v>301</v>
      </c>
      <c r="C385" s="174" t="s">
        <v>99</v>
      </c>
      <c r="D385" s="16" t="s">
        <v>89</v>
      </c>
      <c r="E385" s="69" t="str">
        <f t="shared" si="199"/>
        <v>301</v>
      </c>
      <c r="F385" s="70" t="str">
        <f>RIGHT(A385,LEN(A385)-5)</f>
        <v>ΑΝΑΤ. ΘΕΣΣΑΛΟΝΙΚΗ</v>
      </c>
      <c r="G385" s="71" t="s">
        <v>142</v>
      </c>
      <c r="H385" s="72" t="s">
        <v>4</v>
      </c>
      <c r="I385" s="73" t="s">
        <v>10</v>
      </c>
      <c r="J385" s="335">
        <v>69</v>
      </c>
      <c r="K385" s="218"/>
      <c r="L385" s="336"/>
      <c r="M385" s="337">
        <v>5</v>
      </c>
      <c r="N385" s="541" t="s">
        <v>242</v>
      </c>
      <c r="O385" s="621" t="s">
        <v>359</v>
      </c>
      <c r="P385" s="590">
        <v>2310471065</v>
      </c>
      <c r="Q385" s="785" t="s">
        <v>243</v>
      </c>
      <c r="R385" s="542"/>
      <c r="S385" s="542"/>
      <c r="T385" s="542"/>
      <c r="U385" s="542"/>
      <c r="V385" s="542"/>
      <c r="W385" s="542"/>
      <c r="X385" s="713"/>
    </row>
    <row r="386" spans="1:24" ht="11.25" customHeight="1" x14ac:dyDescent="0.2">
      <c r="A386" s="13" t="s">
        <v>34</v>
      </c>
      <c r="B386" s="14" t="str">
        <f t="shared" si="198"/>
        <v>301</v>
      </c>
      <c r="C386" s="174" t="s">
        <v>99</v>
      </c>
      <c r="D386" s="16" t="s">
        <v>89</v>
      </c>
      <c r="E386" s="110" t="str">
        <f t="shared" si="199"/>
        <v>301</v>
      </c>
      <c r="F386" s="18" t="str">
        <f t="shared" ref="F386" si="201">RIGHT(A386,LEN(A386)-5)</f>
        <v>ΑΝΑΤ. ΘΕΣΣΑΛΟΝΙΚΗ</v>
      </c>
      <c r="G386" s="19" t="s">
        <v>169</v>
      </c>
      <c r="H386" s="20" t="s">
        <v>6</v>
      </c>
      <c r="I386" s="21" t="s">
        <v>8</v>
      </c>
      <c r="J386" s="338">
        <v>19</v>
      </c>
      <c r="K386" s="288"/>
      <c r="L386" s="339"/>
      <c r="M386" s="340">
        <v>2</v>
      </c>
      <c r="N386" s="491" t="s">
        <v>244</v>
      </c>
      <c r="O386" s="595" t="s">
        <v>360</v>
      </c>
      <c r="P386" s="562">
        <v>2310278100</v>
      </c>
      <c r="Q386" s="747" t="s">
        <v>245</v>
      </c>
      <c r="R386" s="492"/>
      <c r="S386" s="492"/>
      <c r="T386" s="492"/>
      <c r="U386" s="492"/>
      <c r="V386" s="492"/>
      <c r="W386" s="492"/>
      <c r="X386" s="675"/>
    </row>
    <row r="387" spans="1:24" ht="12" customHeight="1" x14ac:dyDescent="0.2">
      <c r="A387" s="13" t="s">
        <v>34</v>
      </c>
      <c r="B387" s="14" t="str">
        <f t="shared" si="198"/>
        <v>301</v>
      </c>
      <c r="C387" s="174" t="s">
        <v>99</v>
      </c>
      <c r="D387" s="16" t="s">
        <v>89</v>
      </c>
      <c r="E387" s="64" t="str">
        <f t="shared" si="199"/>
        <v>301</v>
      </c>
      <c r="F387" s="28" t="str">
        <f>RIGHT(A387,LEN(A387)-5)</f>
        <v>ΑΝΑΤ. ΘΕΣΣΑΛΟΝΙΚΗ</v>
      </c>
      <c r="G387" s="19" t="s">
        <v>169</v>
      </c>
      <c r="H387" s="30" t="s">
        <v>6</v>
      </c>
      <c r="I387" s="33" t="s">
        <v>9</v>
      </c>
      <c r="J387" s="177">
        <v>142</v>
      </c>
      <c r="K387" s="178">
        <f>SUM(J386:J388)</f>
        <v>243</v>
      </c>
      <c r="L387" s="179">
        <v>9</v>
      </c>
      <c r="M387" s="180"/>
      <c r="N387" s="162" t="s">
        <v>244</v>
      </c>
      <c r="O387" s="599" t="s">
        <v>360</v>
      </c>
      <c r="P387" s="561">
        <v>2310278100</v>
      </c>
      <c r="Q387" s="745" t="s">
        <v>245</v>
      </c>
      <c r="R387" s="444"/>
      <c r="S387" s="444"/>
      <c r="T387" s="444"/>
      <c r="U387" s="444"/>
      <c r="V387" s="444"/>
      <c r="W387" s="444"/>
      <c r="X387" s="673"/>
    </row>
    <row r="388" spans="1:24" ht="12" customHeight="1" thickBot="1" x14ac:dyDescent="0.25">
      <c r="A388" s="341" t="s">
        <v>34</v>
      </c>
      <c r="B388" s="342" t="str">
        <f t="shared" si="198"/>
        <v>301</v>
      </c>
      <c r="C388" s="229" t="s">
        <v>99</v>
      </c>
      <c r="D388" s="230" t="s">
        <v>89</v>
      </c>
      <c r="E388" s="123" t="str">
        <f t="shared" si="199"/>
        <v>301</v>
      </c>
      <c r="F388" s="124" t="str">
        <f>RIGHT(A388,LEN(A388)-5)</f>
        <v>ΑΝΑΤ. ΘΕΣΣΑΛΟΝΙΚΗ</v>
      </c>
      <c r="G388" s="633" t="s">
        <v>169</v>
      </c>
      <c r="H388" s="125" t="s">
        <v>6</v>
      </c>
      <c r="I388" s="126" t="s">
        <v>10</v>
      </c>
      <c r="J388" s="191">
        <v>82</v>
      </c>
      <c r="K388" s="181"/>
      <c r="L388" s="192"/>
      <c r="M388" s="800">
        <v>7</v>
      </c>
      <c r="N388" s="497" t="s">
        <v>244</v>
      </c>
      <c r="O388" s="605" t="s">
        <v>360</v>
      </c>
      <c r="P388" s="565">
        <v>2310278100</v>
      </c>
      <c r="Q388" s="748" t="s">
        <v>245</v>
      </c>
      <c r="R388" s="498"/>
      <c r="S388" s="498"/>
      <c r="T388" s="498"/>
      <c r="U388" s="498"/>
      <c r="V388" s="498"/>
      <c r="W388" s="498"/>
      <c r="X388" s="676"/>
    </row>
    <row r="389" spans="1:24" ht="12" customHeight="1" thickTop="1" x14ac:dyDescent="0.2">
      <c r="A389" s="13" t="s">
        <v>35</v>
      </c>
      <c r="B389" s="14" t="str">
        <f>LEFT(A389,3)</f>
        <v>305</v>
      </c>
      <c r="C389" s="174" t="s">
        <v>99</v>
      </c>
      <c r="D389" s="16" t="s">
        <v>90</v>
      </c>
      <c r="E389" s="110" t="str">
        <f>B389</f>
        <v>305</v>
      </c>
      <c r="F389" s="18" t="str">
        <f t="shared" ref="F389" si="202">RIGHT(A389,LEN(A389)-5)</f>
        <v>ΔΥΤ. ΘΕΣΣΑΛΟΝΙΚΗ</v>
      </c>
      <c r="G389" s="19" t="str">
        <f>CONCATENATE(E389,"Α")</f>
        <v>305Α</v>
      </c>
      <c r="H389" s="20" t="s">
        <v>4</v>
      </c>
      <c r="I389" s="21" t="s">
        <v>8</v>
      </c>
      <c r="J389" s="167">
        <v>41</v>
      </c>
      <c r="K389" s="159"/>
      <c r="L389" s="169"/>
      <c r="M389" s="170">
        <v>3</v>
      </c>
      <c r="N389" s="491" t="s">
        <v>254</v>
      </c>
      <c r="O389" s="595" t="s">
        <v>361</v>
      </c>
      <c r="P389" s="562">
        <v>2310656387</v>
      </c>
      <c r="Q389" s="747" t="s">
        <v>246</v>
      </c>
      <c r="R389" s="492"/>
      <c r="S389" s="492"/>
      <c r="T389" s="492"/>
      <c r="U389" s="492"/>
      <c r="V389" s="492"/>
      <c r="W389" s="492"/>
      <c r="X389" s="675"/>
    </row>
    <row r="390" spans="1:24" ht="12" customHeight="1" x14ac:dyDescent="0.2">
      <c r="A390" s="13" t="s">
        <v>35</v>
      </c>
      <c r="B390" s="14" t="str">
        <f>LEFT(A390,3)</f>
        <v>305</v>
      </c>
      <c r="C390" s="174" t="s">
        <v>99</v>
      </c>
      <c r="D390" s="16" t="s">
        <v>90</v>
      </c>
      <c r="E390" s="64" t="str">
        <f>B390</f>
        <v>305</v>
      </c>
      <c r="F390" s="28" t="str">
        <f>RIGHT(A390,LEN(A390)-5)</f>
        <v>ΔΥΤ. ΘΕΣΣΑΛΟΝΙΚΗ</v>
      </c>
      <c r="G390" s="29" t="str">
        <f>CONCATENATE(E390,"Α")</f>
        <v>305Α</v>
      </c>
      <c r="H390" s="30" t="s">
        <v>4</v>
      </c>
      <c r="I390" s="33" t="s">
        <v>9</v>
      </c>
      <c r="J390" s="158">
        <v>63</v>
      </c>
      <c r="K390" s="159">
        <f>SUM(J389:J391)</f>
        <v>144</v>
      </c>
      <c r="L390" s="160">
        <v>4</v>
      </c>
      <c r="M390" s="161"/>
      <c r="N390" s="162" t="s">
        <v>254</v>
      </c>
      <c r="O390" s="599" t="s">
        <v>361</v>
      </c>
      <c r="P390" s="561">
        <v>2310656387</v>
      </c>
      <c r="Q390" s="745" t="s">
        <v>246</v>
      </c>
      <c r="R390" s="444"/>
      <c r="S390" s="444"/>
      <c r="T390" s="444"/>
      <c r="U390" s="444"/>
      <c r="V390" s="444"/>
      <c r="W390" s="444"/>
      <c r="X390" s="673"/>
    </row>
    <row r="391" spans="1:24" ht="12" customHeight="1" thickBot="1" x14ac:dyDescent="0.25">
      <c r="A391" s="13" t="s">
        <v>35</v>
      </c>
      <c r="B391" s="14" t="str">
        <f>LEFT(A391,3)</f>
        <v>305</v>
      </c>
      <c r="C391" s="174" t="s">
        <v>99</v>
      </c>
      <c r="D391" s="16" t="s">
        <v>90</v>
      </c>
      <c r="E391" s="84" t="str">
        <f>B391</f>
        <v>305</v>
      </c>
      <c r="F391" s="47" t="str">
        <f>RIGHT(A391,LEN(A391)-5)</f>
        <v>ΔΥΤ. ΘΕΣΣΑΛΟΝΙΚΗ</v>
      </c>
      <c r="G391" s="48" t="str">
        <f>CONCATENATE(E391,"Α")</f>
        <v>305Α</v>
      </c>
      <c r="H391" s="49" t="s">
        <v>4</v>
      </c>
      <c r="I391" s="50" t="s">
        <v>10</v>
      </c>
      <c r="J391" s="217">
        <v>40</v>
      </c>
      <c r="K391" s="218"/>
      <c r="L391" s="200"/>
      <c r="M391" s="219">
        <v>3</v>
      </c>
      <c r="N391" s="495" t="s">
        <v>254</v>
      </c>
      <c r="O391" s="602" t="s">
        <v>361</v>
      </c>
      <c r="P391" s="564">
        <v>2310656387</v>
      </c>
      <c r="Q391" s="750" t="s">
        <v>246</v>
      </c>
      <c r="R391" s="496"/>
      <c r="S391" s="496"/>
      <c r="T391" s="496"/>
      <c r="U391" s="496"/>
      <c r="V391" s="496"/>
      <c r="W391" s="496"/>
      <c r="X391" s="678"/>
    </row>
    <row r="392" spans="1:24" ht="12" customHeight="1" thickTop="1" x14ac:dyDescent="0.2">
      <c r="A392" s="325" t="s">
        <v>35</v>
      </c>
      <c r="B392" s="326" t="str">
        <f t="shared" ref="B392:B415" si="203">LEFT(A392,3)</f>
        <v>305</v>
      </c>
      <c r="C392" s="174" t="s">
        <v>99</v>
      </c>
      <c r="D392" s="16" t="s">
        <v>90</v>
      </c>
      <c r="E392" s="88" t="str">
        <f t="shared" si="183"/>
        <v>305</v>
      </c>
      <c r="F392" s="89" t="str">
        <f t="shared" ref="F392" si="204">RIGHT(A392,LEN(A392)-5)</f>
        <v>ΔΥΤ. ΘΕΣΣΑΛΟΝΙΚΗ</v>
      </c>
      <c r="G392" s="90" t="s">
        <v>146</v>
      </c>
      <c r="H392" s="91" t="s">
        <v>3</v>
      </c>
      <c r="I392" s="92" t="s">
        <v>8</v>
      </c>
      <c r="J392" s="212">
        <v>3</v>
      </c>
      <c r="K392" s="168"/>
      <c r="L392" s="213"/>
      <c r="M392" s="220">
        <v>1</v>
      </c>
      <c r="N392" s="504" t="s">
        <v>255</v>
      </c>
      <c r="O392" s="603" t="s">
        <v>362</v>
      </c>
      <c r="P392" s="571">
        <v>2310607521</v>
      </c>
      <c r="Q392" s="757" t="s">
        <v>247</v>
      </c>
      <c r="R392" s="505"/>
      <c r="S392" s="505"/>
      <c r="T392" s="505"/>
      <c r="U392" s="505"/>
      <c r="V392" s="505"/>
      <c r="W392" s="505"/>
      <c r="X392" s="685"/>
    </row>
    <row r="393" spans="1:24" ht="12" customHeight="1" x14ac:dyDescent="0.2">
      <c r="A393" s="13" t="s">
        <v>35</v>
      </c>
      <c r="B393" s="14" t="str">
        <f t="shared" si="203"/>
        <v>305</v>
      </c>
      <c r="C393" s="174" t="s">
        <v>99</v>
      </c>
      <c r="D393" s="16" t="s">
        <v>90</v>
      </c>
      <c r="E393" s="64" t="str">
        <f t="shared" si="183"/>
        <v>305</v>
      </c>
      <c r="F393" s="28" t="str">
        <f t="shared" ref="F393:F468" si="205">RIGHT(A393,LEN(A393)-5)</f>
        <v>ΔΥΤ. ΘΕΣΣΑΛΟΝΙΚΗ</v>
      </c>
      <c r="G393" s="29" t="s">
        <v>146</v>
      </c>
      <c r="H393" s="30" t="s">
        <v>3</v>
      </c>
      <c r="I393" s="33" t="s">
        <v>9</v>
      </c>
      <c r="J393" s="158">
        <v>54</v>
      </c>
      <c r="K393" s="159"/>
      <c r="L393" s="160">
        <v>4</v>
      </c>
      <c r="M393" s="161"/>
      <c r="N393" s="488" t="s">
        <v>255</v>
      </c>
      <c r="O393" s="601" t="s">
        <v>362</v>
      </c>
      <c r="P393" s="560">
        <v>2310607521</v>
      </c>
      <c r="Q393" s="744" t="s">
        <v>247</v>
      </c>
      <c r="R393" s="489"/>
      <c r="S393" s="489"/>
      <c r="T393" s="489"/>
      <c r="U393" s="489"/>
      <c r="V393" s="489"/>
      <c r="W393" s="489"/>
      <c r="X393" s="672"/>
    </row>
    <row r="394" spans="1:24" ht="12" customHeight="1" x14ac:dyDescent="0.2">
      <c r="A394" s="13" t="s">
        <v>35</v>
      </c>
      <c r="B394" s="14" t="str">
        <f t="shared" si="203"/>
        <v>305</v>
      </c>
      <c r="C394" s="174" t="s">
        <v>99</v>
      </c>
      <c r="D394" s="16" t="s">
        <v>90</v>
      </c>
      <c r="E394" s="64" t="str">
        <f t="shared" si="183"/>
        <v>305</v>
      </c>
      <c r="F394" s="28" t="str">
        <f t="shared" si="205"/>
        <v>ΔΥΤ. ΘΕΣΣΑΛΟΝΙΚΗ</v>
      </c>
      <c r="G394" s="29" t="s">
        <v>146</v>
      </c>
      <c r="H394" s="30" t="s">
        <v>3</v>
      </c>
      <c r="I394" s="33" t="s">
        <v>10</v>
      </c>
      <c r="J394" s="158">
        <v>32</v>
      </c>
      <c r="K394" s="159">
        <f>SUM(J392:J397)</f>
        <v>216</v>
      </c>
      <c r="L394" s="160"/>
      <c r="M394" s="161">
        <v>3</v>
      </c>
      <c r="N394" s="162" t="s">
        <v>255</v>
      </c>
      <c r="O394" s="599" t="s">
        <v>362</v>
      </c>
      <c r="P394" s="561">
        <v>2310607521</v>
      </c>
      <c r="Q394" s="745" t="s">
        <v>247</v>
      </c>
      <c r="R394" s="444"/>
      <c r="S394" s="444"/>
      <c r="T394" s="444"/>
      <c r="U394" s="444"/>
      <c r="V394" s="444"/>
      <c r="W394" s="444"/>
      <c r="X394" s="673"/>
    </row>
    <row r="395" spans="1:24" ht="12" customHeight="1" x14ac:dyDescent="0.2">
      <c r="A395" s="13" t="s">
        <v>35</v>
      </c>
      <c r="B395" s="14" t="str">
        <f t="shared" si="203"/>
        <v>305</v>
      </c>
      <c r="C395" s="174" t="s">
        <v>99</v>
      </c>
      <c r="D395" s="40" t="s">
        <v>90</v>
      </c>
      <c r="E395" s="64" t="str">
        <f t="shared" si="183"/>
        <v>305</v>
      </c>
      <c r="F395" s="28" t="str">
        <f t="shared" ref="F395" si="206">RIGHT(A395,LEN(A395)-5)</f>
        <v>ΔΥΤ. ΘΕΣΣΑΛΟΝΙΚΗ</v>
      </c>
      <c r="G395" s="29" t="s">
        <v>146</v>
      </c>
      <c r="H395" s="30" t="s">
        <v>5</v>
      </c>
      <c r="I395" s="33" t="s">
        <v>8</v>
      </c>
      <c r="J395" s="158">
        <v>46</v>
      </c>
      <c r="K395" s="159"/>
      <c r="L395" s="160"/>
      <c r="M395" s="161">
        <v>4</v>
      </c>
      <c r="N395" s="488" t="s">
        <v>255</v>
      </c>
      <c r="O395" s="601" t="s">
        <v>362</v>
      </c>
      <c r="P395" s="560">
        <v>2310607521</v>
      </c>
      <c r="Q395" s="744" t="s">
        <v>247</v>
      </c>
      <c r="R395" s="489"/>
      <c r="S395" s="489"/>
      <c r="T395" s="489"/>
      <c r="U395" s="489"/>
      <c r="V395" s="489"/>
      <c r="W395" s="489"/>
      <c r="X395" s="672"/>
    </row>
    <row r="396" spans="1:24" ht="12" customHeight="1" x14ac:dyDescent="0.2">
      <c r="A396" s="13" t="s">
        <v>35</v>
      </c>
      <c r="B396" s="14" t="str">
        <f t="shared" si="203"/>
        <v>305</v>
      </c>
      <c r="C396" s="174" t="s">
        <v>99</v>
      </c>
      <c r="D396" s="16" t="s">
        <v>90</v>
      </c>
      <c r="E396" s="64" t="str">
        <f t="shared" si="183"/>
        <v>305</v>
      </c>
      <c r="F396" s="28" t="str">
        <f t="shared" si="205"/>
        <v>ΔΥΤ. ΘΕΣΣΑΛΟΝΙΚΗ</v>
      </c>
      <c r="G396" s="29" t="s">
        <v>146</v>
      </c>
      <c r="H396" s="30" t="s">
        <v>5</v>
      </c>
      <c r="I396" s="33" t="s">
        <v>9</v>
      </c>
      <c r="J396" s="158">
        <v>65</v>
      </c>
      <c r="K396" s="159"/>
      <c r="L396" s="160">
        <v>5</v>
      </c>
      <c r="M396" s="161"/>
      <c r="N396" s="488" t="s">
        <v>255</v>
      </c>
      <c r="O396" s="601" t="s">
        <v>362</v>
      </c>
      <c r="P396" s="560">
        <v>2310607521</v>
      </c>
      <c r="Q396" s="744" t="s">
        <v>247</v>
      </c>
      <c r="R396" s="489"/>
      <c r="S396" s="489"/>
      <c r="T396" s="489"/>
      <c r="U396" s="489"/>
      <c r="V396" s="489"/>
      <c r="W396" s="489"/>
      <c r="X396" s="672"/>
    </row>
    <row r="397" spans="1:24" ht="12" customHeight="1" thickBot="1" x14ac:dyDescent="0.25">
      <c r="A397" s="13" t="s">
        <v>35</v>
      </c>
      <c r="B397" s="14" t="str">
        <f t="shared" si="203"/>
        <v>305</v>
      </c>
      <c r="C397" s="174" t="s">
        <v>99</v>
      </c>
      <c r="D397" s="16" t="s">
        <v>90</v>
      </c>
      <c r="E397" s="84" t="str">
        <f t="shared" si="183"/>
        <v>305</v>
      </c>
      <c r="F397" s="47" t="str">
        <f t="shared" si="205"/>
        <v>ΔΥΤ. ΘΕΣΣΑΛΟΝΙΚΗ</v>
      </c>
      <c r="G397" s="48" t="s">
        <v>146</v>
      </c>
      <c r="H397" s="49" t="s">
        <v>5</v>
      </c>
      <c r="I397" s="50" t="s">
        <v>10</v>
      </c>
      <c r="J397" s="217">
        <v>16</v>
      </c>
      <c r="K397" s="218"/>
      <c r="L397" s="200"/>
      <c r="M397" s="219">
        <v>1</v>
      </c>
      <c r="N397" s="495" t="s">
        <v>255</v>
      </c>
      <c r="O397" s="602" t="s">
        <v>362</v>
      </c>
      <c r="P397" s="564">
        <v>2310607521</v>
      </c>
      <c r="Q397" s="750" t="s">
        <v>247</v>
      </c>
      <c r="R397" s="496"/>
      <c r="S397" s="496"/>
      <c r="T397" s="496"/>
      <c r="U397" s="496"/>
      <c r="V397" s="496"/>
      <c r="W397" s="496"/>
      <c r="X397" s="678"/>
    </row>
    <row r="398" spans="1:24" ht="12" customHeight="1" x14ac:dyDescent="0.2">
      <c r="A398" s="13" t="s">
        <v>35</v>
      </c>
      <c r="B398" s="14" t="str">
        <f>LEFT(A398,3)</f>
        <v>305</v>
      </c>
      <c r="C398" s="174" t="s">
        <v>99</v>
      </c>
      <c r="D398" s="16" t="s">
        <v>90</v>
      </c>
      <c r="E398" s="88" t="str">
        <f>B398</f>
        <v>305</v>
      </c>
      <c r="F398" s="89" t="str">
        <f t="shared" ref="F398" si="207">RIGHT(A398,LEN(A398)-5)</f>
        <v>ΔΥΤ. ΘΕΣΣΑΛΟΝΙΚΗ</v>
      </c>
      <c r="G398" s="90" t="s">
        <v>147</v>
      </c>
      <c r="H398" s="91" t="s">
        <v>6</v>
      </c>
      <c r="I398" s="92" t="s">
        <v>8</v>
      </c>
      <c r="J398" s="343">
        <v>22</v>
      </c>
      <c r="K398" s="288"/>
      <c r="L398" s="344"/>
      <c r="M398" s="345">
        <v>2</v>
      </c>
      <c r="N398" s="504" t="s">
        <v>363</v>
      </c>
      <c r="O398" s="603" t="s">
        <v>364</v>
      </c>
      <c r="P398" s="571">
        <v>2310202091</v>
      </c>
      <c r="Q398" s="757" t="s">
        <v>248</v>
      </c>
      <c r="R398" s="505"/>
      <c r="S398" s="505"/>
      <c r="T398" s="505"/>
      <c r="U398" s="505"/>
      <c r="V398" s="505"/>
      <c r="W398" s="505"/>
      <c r="X398" s="685"/>
    </row>
    <row r="399" spans="1:24" ht="12" customHeight="1" x14ac:dyDescent="0.2">
      <c r="A399" s="13" t="s">
        <v>35</v>
      </c>
      <c r="B399" s="14" t="str">
        <f>LEFT(A399,3)</f>
        <v>305</v>
      </c>
      <c r="C399" s="174" t="s">
        <v>99</v>
      </c>
      <c r="D399" s="16" t="s">
        <v>90</v>
      </c>
      <c r="E399" s="64" t="str">
        <f>B399</f>
        <v>305</v>
      </c>
      <c r="F399" s="28" t="str">
        <f>RIGHT(A399,LEN(A399)-5)</f>
        <v>ΔΥΤ. ΘΕΣΣΑΛΟΝΙΚΗ</v>
      </c>
      <c r="G399" s="29" t="s">
        <v>147</v>
      </c>
      <c r="H399" s="30" t="s">
        <v>6</v>
      </c>
      <c r="I399" s="33" t="s">
        <v>9</v>
      </c>
      <c r="J399" s="177">
        <v>73</v>
      </c>
      <c r="K399" s="178">
        <f>SUM(J398:J400)</f>
        <v>138</v>
      </c>
      <c r="L399" s="179">
        <v>5</v>
      </c>
      <c r="M399" s="180"/>
      <c r="N399" s="162" t="s">
        <v>363</v>
      </c>
      <c r="O399" s="599" t="s">
        <v>364</v>
      </c>
      <c r="P399" s="561">
        <v>2310202091</v>
      </c>
      <c r="Q399" s="745" t="s">
        <v>248</v>
      </c>
      <c r="R399" s="444"/>
      <c r="S399" s="444"/>
      <c r="T399" s="444"/>
      <c r="U399" s="444"/>
      <c r="V399" s="444"/>
      <c r="W399" s="444"/>
      <c r="X399" s="673"/>
    </row>
    <row r="400" spans="1:24" ht="12" customHeight="1" thickBot="1" x14ac:dyDescent="0.25">
      <c r="A400" s="341" t="s">
        <v>35</v>
      </c>
      <c r="B400" s="342" t="str">
        <f>LEFT(A400,3)</f>
        <v>305</v>
      </c>
      <c r="C400" s="174" t="s">
        <v>99</v>
      </c>
      <c r="D400" s="16" t="s">
        <v>90</v>
      </c>
      <c r="E400" s="84" t="str">
        <f>B400</f>
        <v>305</v>
      </c>
      <c r="F400" s="47" t="str">
        <f>RIGHT(A400,LEN(A400)-5)</f>
        <v>ΔΥΤ. ΘΕΣΣΑΛΟΝΙΚΗ</v>
      </c>
      <c r="G400" s="48" t="s">
        <v>147</v>
      </c>
      <c r="H400" s="49" t="s">
        <v>6</v>
      </c>
      <c r="I400" s="50" t="s">
        <v>10</v>
      </c>
      <c r="J400" s="188">
        <v>43</v>
      </c>
      <c r="K400" s="211"/>
      <c r="L400" s="189"/>
      <c r="M400" s="194">
        <v>3</v>
      </c>
      <c r="N400" s="495" t="s">
        <v>363</v>
      </c>
      <c r="O400" s="602" t="s">
        <v>364</v>
      </c>
      <c r="P400" s="564">
        <v>2310202091</v>
      </c>
      <c r="Q400" s="750" t="s">
        <v>248</v>
      </c>
      <c r="R400" s="496"/>
      <c r="S400" s="496"/>
      <c r="T400" s="496"/>
      <c r="U400" s="496"/>
      <c r="V400" s="496"/>
      <c r="W400" s="496"/>
      <c r="X400" s="678"/>
    </row>
    <row r="401" spans="1:24" ht="12" customHeight="1" thickTop="1" x14ac:dyDescent="0.2">
      <c r="A401" s="13" t="s">
        <v>35</v>
      </c>
      <c r="B401" s="14" t="str">
        <f t="shared" si="203"/>
        <v>305</v>
      </c>
      <c r="C401" s="174" t="s">
        <v>99</v>
      </c>
      <c r="D401" s="16" t="s">
        <v>90</v>
      </c>
      <c r="E401" s="88" t="str">
        <f t="shared" si="183"/>
        <v>305</v>
      </c>
      <c r="F401" s="89" t="str">
        <f t="shared" ref="F401" si="208">RIGHT(A401,LEN(A401)-5)</f>
        <v>ΔΥΤ. ΘΕΣΣΑΛΟΝΙΚΗ</v>
      </c>
      <c r="G401" s="90" t="s">
        <v>148</v>
      </c>
      <c r="H401" s="91" t="s">
        <v>7</v>
      </c>
      <c r="I401" s="92" t="s">
        <v>8</v>
      </c>
      <c r="J401" s="212">
        <v>13</v>
      </c>
      <c r="K401" s="168"/>
      <c r="L401" s="213"/>
      <c r="M401" s="220">
        <v>1</v>
      </c>
      <c r="N401" s="504" t="s">
        <v>253</v>
      </c>
      <c r="O401" s="603" t="s">
        <v>365</v>
      </c>
      <c r="P401" s="571">
        <v>2310641672</v>
      </c>
      <c r="Q401" s="757" t="s">
        <v>249</v>
      </c>
      <c r="R401" s="505"/>
      <c r="S401" s="505"/>
      <c r="T401" s="505"/>
      <c r="U401" s="505"/>
      <c r="V401" s="505"/>
      <c r="W401" s="505"/>
      <c r="X401" s="685"/>
    </row>
    <row r="402" spans="1:24" ht="12" customHeight="1" x14ac:dyDescent="0.2">
      <c r="A402" s="13" t="s">
        <v>35</v>
      </c>
      <c r="B402" s="14" t="str">
        <f t="shared" si="203"/>
        <v>305</v>
      </c>
      <c r="C402" s="174" t="s">
        <v>99</v>
      </c>
      <c r="D402" s="16" t="s">
        <v>90</v>
      </c>
      <c r="E402" s="64" t="str">
        <f t="shared" si="183"/>
        <v>305</v>
      </c>
      <c r="F402" s="28" t="str">
        <f t="shared" si="205"/>
        <v>ΔΥΤ. ΘΕΣΣΑΛΟΝΙΚΗ</v>
      </c>
      <c r="G402" s="29" t="s">
        <v>148</v>
      </c>
      <c r="H402" s="30" t="s">
        <v>7</v>
      </c>
      <c r="I402" s="33" t="s">
        <v>9</v>
      </c>
      <c r="J402" s="158">
        <v>116</v>
      </c>
      <c r="K402" s="159">
        <f>SUM(J401:J403)</f>
        <v>184</v>
      </c>
      <c r="L402" s="160">
        <v>8</v>
      </c>
      <c r="M402" s="161"/>
      <c r="N402" s="162" t="s">
        <v>253</v>
      </c>
      <c r="O402" s="599" t="s">
        <v>365</v>
      </c>
      <c r="P402" s="561">
        <v>2310641672</v>
      </c>
      <c r="Q402" s="745" t="s">
        <v>249</v>
      </c>
      <c r="R402" s="444"/>
      <c r="S402" s="444"/>
      <c r="T402" s="444"/>
      <c r="U402" s="444"/>
      <c r="V402" s="444"/>
      <c r="W402" s="444"/>
      <c r="X402" s="673"/>
    </row>
    <row r="403" spans="1:24" ht="12" customHeight="1" thickBot="1" x14ac:dyDescent="0.25">
      <c r="A403" s="13" t="s">
        <v>35</v>
      </c>
      <c r="B403" s="14" t="str">
        <f t="shared" si="203"/>
        <v>305</v>
      </c>
      <c r="C403" s="174" t="s">
        <v>99</v>
      </c>
      <c r="D403" s="230" t="s">
        <v>90</v>
      </c>
      <c r="E403" s="123" t="str">
        <f t="shared" si="183"/>
        <v>305</v>
      </c>
      <c r="F403" s="124" t="str">
        <f t="shared" si="205"/>
        <v>ΔΥΤ. ΘΕΣΣΑΛΟΝΙΚΗ</v>
      </c>
      <c r="G403" s="140" t="s">
        <v>148</v>
      </c>
      <c r="H403" s="125" t="s">
        <v>7</v>
      </c>
      <c r="I403" s="126" t="s">
        <v>10</v>
      </c>
      <c r="J403" s="222">
        <v>55</v>
      </c>
      <c r="K403" s="223"/>
      <c r="L403" s="224"/>
      <c r="M403" s="225">
        <v>4</v>
      </c>
      <c r="N403" s="497" t="s">
        <v>253</v>
      </c>
      <c r="O403" s="605" t="s">
        <v>365</v>
      </c>
      <c r="P403" s="565">
        <v>2310641672</v>
      </c>
      <c r="Q403" s="748" t="s">
        <v>249</v>
      </c>
      <c r="R403" s="498"/>
      <c r="S403" s="498"/>
      <c r="T403" s="498"/>
      <c r="U403" s="498"/>
      <c r="V403" s="498"/>
      <c r="W403" s="498"/>
      <c r="X403" s="676"/>
    </row>
    <row r="404" spans="1:24" ht="12" customHeight="1" thickTop="1" x14ac:dyDescent="0.2">
      <c r="A404" s="346" t="s">
        <v>153</v>
      </c>
      <c r="B404" s="347" t="str">
        <f t="shared" si="203"/>
        <v>310</v>
      </c>
      <c r="C404" s="174" t="s">
        <v>99</v>
      </c>
      <c r="D404" s="16" t="s">
        <v>155</v>
      </c>
      <c r="E404" s="110" t="str">
        <f t="shared" si="183"/>
        <v>310</v>
      </c>
      <c r="F404" s="18" t="str">
        <f t="shared" si="205"/>
        <v>ΣΕΡΡΕΣ</v>
      </c>
      <c r="G404" s="57" t="s">
        <v>154</v>
      </c>
      <c r="H404" s="20" t="s">
        <v>3</v>
      </c>
      <c r="I404" s="21" t="s">
        <v>8</v>
      </c>
      <c r="J404" s="167">
        <v>0</v>
      </c>
      <c r="K404" s="155"/>
      <c r="L404" s="169"/>
      <c r="M404" s="170">
        <v>0</v>
      </c>
      <c r="N404" s="491" t="s">
        <v>250</v>
      </c>
      <c r="O404" s="595" t="s">
        <v>251</v>
      </c>
      <c r="P404" s="562">
        <v>2321038222</v>
      </c>
      <c r="Q404" s="747" t="s">
        <v>252</v>
      </c>
      <c r="R404" s="492"/>
      <c r="S404" s="492"/>
      <c r="T404" s="492"/>
      <c r="U404" s="492"/>
      <c r="V404" s="492"/>
      <c r="W404" s="492"/>
      <c r="X404" s="675"/>
    </row>
    <row r="405" spans="1:24" ht="12" customHeight="1" x14ac:dyDescent="0.2">
      <c r="A405" s="13" t="s">
        <v>153</v>
      </c>
      <c r="B405" s="14" t="str">
        <f t="shared" si="203"/>
        <v>310</v>
      </c>
      <c r="C405" s="174" t="s">
        <v>99</v>
      </c>
      <c r="D405" s="16" t="s">
        <v>155</v>
      </c>
      <c r="E405" s="64" t="str">
        <f t="shared" si="183"/>
        <v>310</v>
      </c>
      <c r="F405" s="28" t="str">
        <f t="shared" si="205"/>
        <v>ΣΕΡΡΕΣ</v>
      </c>
      <c r="G405" s="29" t="s">
        <v>154</v>
      </c>
      <c r="H405" s="30" t="s">
        <v>3</v>
      </c>
      <c r="I405" s="33" t="s">
        <v>9</v>
      </c>
      <c r="J405" s="158">
        <v>1</v>
      </c>
      <c r="K405" s="159"/>
      <c r="L405" s="160">
        <v>1</v>
      </c>
      <c r="M405" s="161"/>
      <c r="N405" s="488" t="s">
        <v>250</v>
      </c>
      <c r="O405" s="601" t="s">
        <v>251</v>
      </c>
      <c r="P405" s="560">
        <v>2321038222</v>
      </c>
      <c r="Q405" s="744" t="s">
        <v>252</v>
      </c>
      <c r="R405" s="489"/>
      <c r="S405" s="489"/>
      <c r="T405" s="489"/>
      <c r="U405" s="489"/>
      <c r="V405" s="489"/>
      <c r="W405" s="489"/>
      <c r="X405" s="672"/>
    </row>
    <row r="406" spans="1:24" ht="12" customHeight="1" x14ac:dyDescent="0.2">
      <c r="A406" s="13" t="s">
        <v>153</v>
      </c>
      <c r="B406" s="14" t="str">
        <f t="shared" si="203"/>
        <v>310</v>
      </c>
      <c r="C406" s="174" t="s">
        <v>99</v>
      </c>
      <c r="D406" s="16" t="s">
        <v>155</v>
      </c>
      <c r="E406" s="64" t="str">
        <f t="shared" si="183"/>
        <v>310</v>
      </c>
      <c r="F406" s="28" t="str">
        <f t="shared" si="205"/>
        <v>ΣΕΡΡΕΣ</v>
      </c>
      <c r="G406" s="29" t="s">
        <v>154</v>
      </c>
      <c r="H406" s="30" t="s">
        <v>4</v>
      </c>
      <c r="I406" s="33" t="s">
        <v>8</v>
      </c>
      <c r="J406" s="158">
        <v>10</v>
      </c>
      <c r="K406" s="159"/>
      <c r="L406" s="160"/>
      <c r="M406" s="161">
        <v>1</v>
      </c>
      <c r="N406" s="488" t="s">
        <v>250</v>
      </c>
      <c r="O406" s="601" t="s">
        <v>251</v>
      </c>
      <c r="P406" s="560">
        <v>2321038222</v>
      </c>
      <c r="Q406" s="744" t="s">
        <v>252</v>
      </c>
      <c r="R406" s="489"/>
      <c r="S406" s="489"/>
      <c r="T406" s="489"/>
      <c r="U406" s="489"/>
      <c r="V406" s="489"/>
      <c r="W406" s="489"/>
      <c r="X406" s="672"/>
    </row>
    <row r="407" spans="1:24" ht="12" customHeight="1" x14ac:dyDescent="0.2">
      <c r="A407" s="13" t="s">
        <v>153</v>
      </c>
      <c r="B407" s="14" t="str">
        <f t="shared" si="203"/>
        <v>310</v>
      </c>
      <c r="C407" s="174" t="s">
        <v>99</v>
      </c>
      <c r="D407" s="16" t="s">
        <v>155</v>
      </c>
      <c r="E407" s="64" t="str">
        <f t="shared" si="183"/>
        <v>310</v>
      </c>
      <c r="F407" s="28" t="str">
        <f t="shared" si="205"/>
        <v>ΣΕΡΡΕΣ</v>
      </c>
      <c r="G407" s="29" t="s">
        <v>154</v>
      </c>
      <c r="H407" s="30" t="s">
        <v>4</v>
      </c>
      <c r="I407" s="33" t="s">
        <v>9</v>
      </c>
      <c r="J407" s="158">
        <v>16</v>
      </c>
      <c r="K407" s="159">
        <f>SUM(J404:J413)</f>
        <v>73</v>
      </c>
      <c r="L407" s="160">
        <v>1</v>
      </c>
      <c r="M407" s="161"/>
      <c r="N407" s="488" t="s">
        <v>250</v>
      </c>
      <c r="O407" s="601" t="s">
        <v>251</v>
      </c>
      <c r="P407" s="560">
        <v>2321038222</v>
      </c>
      <c r="Q407" s="744" t="s">
        <v>252</v>
      </c>
      <c r="R407" s="489"/>
      <c r="S407" s="489"/>
      <c r="T407" s="489"/>
      <c r="U407" s="489"/>
      <c r="V407" s="489"/>
      <c r="W407" s="489"/>
      <c r="X407" s="672"/>
    </row>
    <row r="408" spans="1:24" ht="12" customHeight="1" x14ac:dyDescent="0.2">
      <c r="A408" s="13" t="s">
        <v>153</v>
      </c>
      <c r="B408" s="14" t="str">
        <f t="shared" si="203"/>
        <v>310</v>
      </c>
      <c r="C408" s="174" t="s">
        <v>99</v>
      </c>
      <c r="D408" s="40" t="s">
        <v>155</v>
      </c>
      <c r="E408" s="64" t="str">
        <f t="shared" si="183"/>
        <v>310</v>
      </c>
      <c r="F408" s="28" t="str">
        <f t="shared" si="205"/>
        <v>ΣΕΡΡΕΣ</v>
      </c>
      <c r="G408" s="29" t="s">
        <v>154</v>
      </c>
      <c r="H408" s="30" t="s">
        <v>5</v>
      </c>
      <c r="I408" s="33" t="s">
        <v>8</v>
      </c>
      <c r="J408" s="158">
        <v>3</v>
      </c>
      <c r="K408" s="159"/>
      <c r="L408" s="160"/>
      <c r="M408" s="161">
        <v>1</v>
      </c>
      <c r="N408" s="162" t="s">
        <v>250</v>
      </c>
      <c r="O408" s="599" t="s">
        <v>251</v>
      </c>
      <c r="P408" s="561">
        <v>2321038222</v>
      </c>
      <c r="Q408" s="745" t="s">
        <v>252</v>
      </c>
      <c r="R408" s="444"/>
      <c r="S408" s="444"/>
      <c r="T408" s="444"/>
      <c r="U408" s="444"/>
      <c r="V408" s="444"/>
      <c r="W408" s="444"/>
      <c r="X408" s="673"/>
    </row>
    <row r="409" spans="1:24" ht="12" customHeight="1" x14ac:dyDescent="0.2">
      <c r="A409" s="13" t="s">
        <v>153</v>
      </c>
      <c r="B409" s="14" t="str">
        <f t="shared" si="203"/>
        <v>310</v>
      </c>
      <c r="C409" s="174" t="s">
        <v>99</v>
      </c>
      <c r="D409" s="16" t="s">
        <v>155</v>
      </c>
      <c r="E409" s="64" t="str">
        <f t="shared" si="183"/>
        <v>310</v>
      </c>
      <c r="F409" s="28" t="str">
        <f t="shared" si="205"/>
        <v>ΣΕΡΡΕΣ</v>
      </c>
      <c r="G409" s="29" t="s">
        <v>154</v>
      </c>
      <c r="H409" s="30" t="s">
        <v>5</v>
      </c>
      <c r="I409" s="33" t="s">
        <v>9</v>
      </c>
      <c r="J409" s="158">
        <v>10</v>
      </c>
      <c r="K409" s="159"/>
      <c r="L409" s="160">
        <v>1</v>
      </c>
      <c r="M409" s="161"/>
      <c r="N409" s="488" t="s">
        <v>250</v>
      </c>
      <c r="O409" s="601" t="s">
        <v>251</v>
      </c>
      <c r="P409" s="560">
        <v>2321038222</v>
      </c>
      <c r="Q409" s="744" t="s">
        <v>252</v>
      </c>
      <c r="R409" s="489"/>
      <c r="S409" s="489"/>
      <c r="T409" s="489"/>
      <c r="U409" s="489"/>
      <c r="V409" s="489"/>
      <c r="W409" s="489"/>
      <c r="X409" s="672"/>
    </row>
    <row r="410" spans="1:24" ht="12" customHeight="1" x14ac:dyDescent="0.2">
      <c r="A410" s="13" t="s">
        <v>153</v>
      </c>
      <c r="B410" s="14" t="str">
        <f t="shared" si="203"/>
        <v>310</v>
      </c>
      <c r="C410" s="174" t="s">
        <v>99</v>
      </c>
      <c r="D410" s="16" t="s">
        <v>155</v>
      </c>
      <c r="E410" s="64" t="str">
        <f t="shared" si="183"/>
        <v>310</v>
      </c>
      <c r="F410" s="28" t="str">
        <f t="shared" si="205"/>
        <v>ΣΕΡΡΕΣ</v>
      </c>
      <c r="G410" s="29" t="s">
        <v>154</v>
      </c>
      <c r="H410" s="30" t="s">
        <v>7</v>
      </c>
      <c r="I410" s="33" t="s">
        <v>8</v>
      </c>
      <c r="J410" s="158">
        <v>3</v>
      </c>
      <c r="K410" s="159"/>
      <c r="L410" s="160"/>
      <c r="M410" s="161">
        <v>1</v>
      </c>
      <c r="N410" s="488" t="s">
        <v>250</v>
      </c>
      <c r="O410" s="601" t="s">
        <v>251</v>
      </c>
      <c r="P410" s="560">
        <v>2321038222</v>
      </c>
      <c r="Q410" s="744" t="s">
        <v>252</v>
      </c>
      <c r="R410" s="489"/>
      <c r="S410" s="489"/>
      <c r="T410" s="489"/>
      <c r="U410" s="489"/>
      <c r="V410" s="489"/>
      <c r="W410" s="489"/>
      <c r="X410" s="672"/>
    </row>
    <row r="411" spans="1:24" ht="12" customHeight="1" x14ac:dyDescent="0.2">
      <c r="A411" s="13" t="s">
        <v>153</v>
      </c>
      <c r="B411" s="14" t="str">
        <f t="shared" si="203"/>
        <v>310</v>
      </c>
      <c r="C411" s="174" t="s">
        <v>99</v>
      </c>
      <c r="D411" s="16" t="s">
        <v>155</v>
      </c>
      <c r="E411" s="64" t="str">
        <f t="shared" si="183"/>
        <v>310</v>
      </c>
      <c r="F411" s="28" t="str">
        <f t="shared" si="205"/>
        <v>ΣΕΡΡΕΣ</v>
      </c>
      <c r="G411" s="29" t="s">
        <v>154</v>
      </c>
      <c r="H411" s="30" t="s">
        <v>7</v>
      </c>
      <c r="I411" s="33" t="s">
        <v>9</v>
      </c>
      <c r="J411" s="158">
        <v>17</v>
      </c>
      <c r="K411" s="159"/>
      <c r="L411" s="160">
        <v>2</v>
      </c>
      <c r="M411" s="161"/>
      <c r="N411" s="488" t="s">
        <v>250</v>
      </c>
      <c r="O411" s="601" t="s">
        <v>251</v>
      </c>
      <c r="P411" s="560">
        <v>2321038222</v>
      </c>
      <c r="Q411" s="744" t="s">
        <v>252</v>
      </c>
      <c r="R411" s="489"/>
      <c r="S411" s="489"/>
      <c r="T411" s="489"/>
      <c r="U411" s="489"/>
      <c r="V411" s="489"/>
      <c r="W411" s="489"/>
      <c r="X411" s="672"/>
    </row>
    <row r="412" spans="1:24" ht="12" customHeight="1" x14ac:dyDescent="0.2">
      <c r="A412" s="13" t="s">
        <v>153</v>
      </c>
      <c r="B412" s="14" t="str">
        <f t="shared" si="203"/>
        <v>310</v>
      </c>
      <c r="C412" s="174" t="s">
        <v>99</v>
      </c>
      <c r="D412" s="16" t="s">
        <v>155</v>
      </c>
      <c r="E412" s="64" t="str">
        <f t="shared" si="183"/>
        <v>310</v>
      </c>
      <c r="F412" s="28" t="str">
        <f>RIGHT(A412,LEN(A412)-5)</f>
        <v>ΣΕΡΡΕΣ</v>
      </c>
      <c r="G412" s="29" t="s">
        <v>154</v>
      </c>
      <c r="H412" s="30" t="s">
        <v>6</v>
      </c>
      <c r="I412" s="33" t="s">
        <v>8</v>
      </c>
      <c r="J412" s="177">
        <v>0</v>
      </c>
      <c r="K412" s="178"/>
      <c r="L412" s="179"/>
      <c r="M412" s="180">
        <v>0</v>
      </c>
      <c r="N412" s="488" t="s">
        <v>250</v>
      </c>
      <c r="O412" s="601" t="s">
        <v>251</v>
      </c>
      <c r="P412" s="560">
        <v>2321038222</v>
      </c>
      <c r="Q412" s="744" t="s">
        <v>252</v>
      </c>
      <c r="R412" s="489"/>
      <c r="S412" s="489"/>
      <c r="T412" s="489"/>
      <c r="U412" s="489"/>
      <c r="V412" s="489"/>
      <c r="W412" s="489"/>
      <c r="X412" s="672"/>
    </row>
    <row r="413" spans="1:24" ht="12" customHeight="1" thickBot="1" x14ac:dyDescent="0.25">
      <c r="A413" s="341" t="s">
        <v>153</v>
      </c>
      <c r="B413" s="342" t="str">
        <f t="shared" si="203"/>
        <v>310</v>
      </c>
      <c r="C413" s="174" t="s">
        <v>99</v>
      </c>
      <c r="D413" s="230" t="s">
        <v>155</v>
      </c>
      <c r="E413" s="123" t="str">
        <f t="shared" si="183"/>
        <v>310</v>
      </c>
      <c r="F413" s="124" t="str">
        <f t="shared" si="205"/>
        <v>ΣΕΡΡΕΣ</v>
      </c>
      <c r="G413" s="140" t="s">
        <v>154</v>
      </c>
      <c r="H413" s="125" t="s">
        <v>6</v>
      </c>
      <c r="I413" s="126" t="s">
        <v>9</v>
      </c>
      <c r="J413" s="191">
        <v>13</v>
      </c>
      <c r="K413" s="181"/>
      <c r="L413" s="192">
        <v>1</v>
      </c>
      <c r="M413" s="193"/>
      <c r="N413" s="497" t="s">
        <v>250</v>
      </c>
      <c r="O413" s="605" t="s">
        <v>251</v>
      </c>
      <c r="P413" s="565">
        <v>2321038222</v>
      </c>
      <c r="Q413" s="748" t="s">
        <v>252</v>
      </c>
      <c r="R413" s="498"/>
      <c r="S413" s="498"/>
      <c r="T413" s="498"/>
      <c r="U413" s="498"/>
      <c r="V413" s="498"/>
      <c r="W413" s="498"/>
      <c r="X413" s="676"/>
    </row>
    <row r="414" spans="1:24" ht="12" customHeight="1" thickTop="1" x14ac:dyDescent="0.2">
      <c r="A414" s="346" t="s">
        <v>36</v>
      </c>
      <c r="B414" s="347" t="str">
        <f t="shared" si="203"/>
        <v>313</v>
      </c>
      <c r="C414" s="195" t="s">
        <v>100</v>
      </c>
      <c r="D414" s="205" t="s">
        <v>91</v>
      </c>
      <c r="E414" s="173" t="str">
        <f t="shared" si="183"/>
        <v>313</v>
      </c>
      <c r="F414" s="56" t="str">
        <f t="shared" ref="F414" si="209">RIGHT(A414,LEN(A414)-5)</f>
        <v>ΚΑΒΑΛΑ</v>
      </c>
      <c r="G414" s="57" t="str">
        <f t="shared" ref="G414:G443" si="210">CONCATENATE(E414,"Α")</f>
        <v>313Α</v>
      </c>
      <c r="H414" s="20" t="s">
        <v>3</v>
      </c>
      <c r="I414" s="21" t="s">
        <v>8</v>
      </c>
      <c r="J414" s="111">
        <v>2</v>
      </c>
      <c r="K414" s="61"/>
      <c r="L414" s="113"/>
      <c r="M414" s="114">
        <v>1</v>
      </c>
      <c r="N414" s="469" t="s">
        <v>318</v>
      </c>
      <c r="O414" s="595" t="s">
        <v>322</v>
      </c>
      <c r="P414" s="547">
        <v>2512512561</v>
      </c>
      <c r="Q414" s="756" t="s">
        <v>319</v>
      </c>
      <c r="R414" s="503"/>
      <c r="S414" s="503"/>
      <c r="T414" s="503"/>
      <c r="U414" s="503"/>
      <c r="V414" s="503"/>
      <c r="W414" s="503"/>
      <c r="X414" s="684"/>
    </row>
    <row r="415" spans="1:24" ht="12" customHeight="1" x14ac:dyDescent="0.2">
      <c r="A415" s="13" t="s">
        <v>36</v>
      </c>
      <c r="B415" s="14" t="str">
        <f t="shared" si="203"/>
        <v>313</v>
      </c>
      <c r="C415" s="210" t="s">
        <v>100</v>
      </c>
      <c r="D415" s="205" t="s">
        <v>91</v>
      </c>
      <c r="E415" s="84" t="str">
        <f t="shared" si="183"/>
        <v>313</v>
      </c>
      <c r="F415" s="18" t="str">
        <f t="shared" si="205"/>
        <v>ΚΑΒΑΛΑ</v>
      </c>
      <c r="G415" s="29" t="str">
        <f t="shared" si="210"/>
        <v>313Α</v>
      </c>
      <c r="H415" s="20" t="s">
        <v>3</v>
      </c>
      <c r="I415" s="21" t="s">
        <v>9</v>
      </c>
      <c r="J415" s="111">
        <v>11</v>
      </c>
      <c r="K415" s="66"/>
      <c r="L415" s="113">
        <v>1</v>
      </c>
      <c r="M415" s="114"/>
      <c r="N415" s="469" t="s">
        <v>318</v>
      </c>
      <c r="O415" s="595" t="s">
        <v>322</v>
      </c>
      <c r="P415" s="547">
        <v>2512512561</v>
      </c>
      <c r="Q415" s="756" t="s">
        <v>319</v>
      </c>
      <c r="R415" s="503"/>
      <c r="S415" s="503"/>
      <c r="T415" s="503"/>
      <c r="U415" s="503"/>
      <c r="V415" s="503"/>
      <c r="W415" s="503"/>
      <c r="X415" s="684"/>
    </row>
    <row r="416" spans="1:24" ht="12" customHeight="1" x14ac:dyDescent="0.2">
      <c r="A416" s="13" t="s">
        <v>36</v>
      </c>
      <c r="B416" s="14" t="str">
        <f t="shared" ref="B416:B443" si="211">LEFT(A416,3)</f>
        <v>313</v>
      </c>
      <c r="C416" s="210" t="s">
        <v>100</v>
      </c>
      <c r="D416" s="205" t="s">
        <v>91</v>
      </c>
      <c r="E416" s="84" t="str">
        <f t="shared" si="183"/>
        <v>313</v>
      </c>
      <c r="F416" s="28" t="str">
        <f t="shared" ref="F416" si="212">RIGHT(A416,LEN(A416)-5)</f>
        <v>ΚΑΒΑΛΑ</v>
      </c>
      <c r="G416" s="29" t="str">
        <f t="shared" si="210"/>
        <v>313Α</v>
      </c>
      <c r="H416" s="30" t="s">
        <v>4</v>
      </c>
      <c r="I416" s="33" t="s">
        <v>8</v>
      </c>
      <c r="J416" s="65">
        <v>7</v>
      </c>
      <c r="K416" s="66"/>
      <c r="L416" s="105"/>
      <c r="M416" s="106">
        <v>1</v>
      </c>
      <c r="N416" s="463" t="s">
        <v>318</v>
      </c>
      <c r="O416" s="595" t="s">
        <v>322</v>
      </c>
      <c r="P416" s="548">
        <v>2512512561</v>
      </c>
      <c r="Q416" s="734" t="s">
        <v>319</v>
      </c>
      <c r="R416" s="479"/>
      <c r="S416" s="479"/>
      <c r="T416" s="479"/>
      <c r="U416" s="479"/>
      <c r="V416" s="479"/>
      <c r="W416" s="479"/>
      <c r="X416" s="662"/>
    </row>
    <row r="417" spans="1:24" ht="12" customHeight="1" x14ac:dyDescent="0.2">
      <c r="A417" s="13" t="s">
        <v>36</v>
      </c>
      <c r="B417" s="14" t="str">
        <f t="shared" si="211"/>
        <v>313</v>
      </c>
      <c r="C417" s="210" t="s">
        <v>100</v>
      </c>
      <c r="D417" s="205" t="s">
        <v>91</v>
      </c>
      <c r="E417" s="84" t="str">
        <f t="shared" si="183"/>
        <v>313</v>
      </c>
      <c r="F417" s="28" t="str">
        <f t="shared" si="205"/>
        <v>ΚΑΒΑΛΑ</v>
      </c>
      <c r="G417" s="29" t="str">
        <f t="shared" si="210"/>
        <v>313Α</v>
      </c>
      <c r="H417" s="30" t="s">
        <v>4</v>
      </c>
      <c r="I417" s="33" t="s">
        <v>9</v>
      </c>
      <c r="J417" s="65">
        <v>24</v>
      </c>
      <c r="K417" s="66"/>
      <c r="L417" s="105">
        <v>2</v>
      </c>
      <c r="M417" s="106"/>
      <c r="N417" s="463" t="s">
        <v>318</v>
      </c>
      <c r="O417" s="595" t="s">
        <v>322</v>
      </c>
      <c r="P417" s="548">
        <v>2512512561</v>
      </c>
      <c r="Q417" s="734" t="s">
        <v>319</v>
      </c>
      <c r="R417" s="479"/>
      <c r="S417" s="479"/>
      <c r="T417" s="479"/>
      <c r="U417" s="479"/>
      <c r="V417" s="479"/>
      <c r="W417" s="479"/>
      <c r="X417" s="662"/>
    </row>
    <row r="418" spans="1:24" ht="12" customHeight="1" x14ac:dyDescent="0.2">
      <c r="A418" s="13" t="s">
        <v>36</v>
      </c>
      <c r="B418" s="14" t="str">
        <f t="shared" si="211"/>
        <v>313</v>
      </c>
      <c r="C418" s="210" t="s">
        <v>100</v>
      </c>
      <c r="D418" s="208" t="s">
        <v>91</v>
      </c>
      <c r="E418" s="84" t="str">
        <f t="shared" si="183"/>
        <v>313</v>
      </c>
      <c r="F418" s="28" t="str">
        <f t="shared" ref="F418" si="213">RIGHT(A418,LEN(A418)-5)</f>
        <v>ΚΑΒΑΛΑ</v>
      </c>
      <c r="G418" s="29" t="str">
        <f t="shared" si="210"/>
        <v>313Α</v>
      </c>
      <c r="H418" s="30" t="s">
        <v>5</v>
      </c>
      <c r="I418" s="33" t="s">
        <v>8</v>
      </c>
      <c r="J418" s="65">
        <v>10</v>
      </c>
      <c r="K418" s="66">
        <f>SUM(J414:J423)</f>
        <v>149</v>
      </c>
      <c r="L418" s="105"/>
      <c r="M418" s="106">
        <v>1</v>
      </c>
      <c r="N418" s="107" t="s">
        <v>318</v>
      </c>
      <c r="O418" s="596" t="s">
        <v>322</v>
      </c>
      <c r="P418" s="555">
        <v>2512512561</v>
      </c>
      <c r="Q418" s="735" t="s">
        <v>319</v>
      </c>
      <c r="R418" s="443"/>
      <c r="S418" s="443"/>
      <c r="T418" s="443"/>
      <c r="U418" s="443"/>
      <c r="V418" s="443"/>
      <c r="W418" s="443"/>
      <c r="X418" s="663"/>
    </row>
    <row r="419" spans="1:24" ht="12" customHeight="1" x14ac:dyDescent="0.2">
      <c r="A419" s="13" t="s">
        <v>36</v>
      </c>
      <c r="B419" s="14" t="str">
        <f t="shared" si="211"/>
        <v>313</v>
      </c>
      <c r="C419" s="210" t="s">
        <v>100</v>
      </c>
      <c r="D419" s="205" t="s">
        <v>91</v>
      </c>
      <c r="E419" s="84" t="str">
        <f t="shared" si="183"/>
        <v>313</v>
      </c>
      <c r="F419" s="28" t="str">
        <f t="shared" si="205"/>
        <v>ΚΑΒΑΛΑ</v>
      </c>
      <c r="G419" s="29" t="str">
        <f t="shared" si="210"/>
        <v>313Α</v>
      </c>
      <c r="H419" s="30" t="s">
        <v>5</v>
      </c>
      <c r="I419" s="33" t="s">
        <v>9</v>
      </c>
      <c r="J419" s="65">
        <v>51</v>
      </c>
      <c r="K419" s="66"/>
      <c r="L419" s="105">
        <v>4</v>
      </c>
      <c r="M419" s="106"/>
      <c r="N419" s="463" t="s">
        <v>318</v>
      </c>
      <c r="O419" s="595" t="s">
        <v>322</v>
      </c>
      <c r="P419" s="548">
        <v>2512512561</v>
      </c>
      <c r="Q419" s="734" t="s">
        <v>319</v>
      </c>
      <c r="R419" s="479"/>
      <c r="S419" s="479"/>
      <c r="T419" s="479"/>
      <c r="U419" s="479"/>
      <c r="V419" s="479"/>
      <c r="W419" s="479"/>
      <c r="X419" s="662"/>
    </row>
    <row r="420" spans="1:24" ht="12" customHeight="1" x14ac:dyDescent="0.2">
      <c r="A420" s="13" t="s">
        <v>36</v>
      </c>
      <c r="B420" s="14" t="str">
        <f t="shared" si="211"/>
        <v>313</v>
      </c>
      <c r="C420" s="210" t="s">
        <v>100</v>
      </c>
      <c r="D420" s="205" t="s">
        <v>91</v>
      </c>
      <c r="E420" s="84" t="str">
        <f t="shared" si="183"/>
        <v>313</v>
      </c>
      <c r="F420" s="28" t="str">
        <f t="shared" ref="F420" si="214">RIGHT(A420,LEN(A420)-5)</f>
        <v>ΚΑΒΑΛΑ</v>
      </c>
      <c r="G420" s="29" t="str">
        <f t="shared" si="210"/>
        <v>313Α</v>
      </c>
      <c r="H420" s="30" t="s">
        <v>7</v>
      </c>
      <c r="I420" s="33" t="s">
        <v>8</v>
      </c>
      <c r="J420" s="65">
        <v>3</v>
      </c>
      <c r="K420" s="66"/>
      <c r="L420" s="105"/>
      <c r="M420" s="106">
        <v>1</v>
      </c>
      <c r="N420" s="463" t="s">
        <v>318</v>
      </c>
      <c r="O420" s="595" t="s">
        <v>322</v>
      </c>
      <c r="P420" s="548">
        <v>2512512561</v>
      </c>
      <c r="Q420" s="734" t="s">
        <v>319</v>
      </c>
      <c r="R420" s="479"/>
      <c r="S420" s="479"/>
      <c r="T420" s="479"/>
      <c r="U420" s="479"/>
      <c r="V420" s="479"/>
      <c r="W420" s="479"/>
      <c r="X420" s="662"/>
    </row>
    <row r="421" spans="1:24" ht="12" customHeight="1" x14ac:dyDescent="0.2">
      <c r="A421" s="13" t="s">
        <v>36</v>
      </c>
      <c r="B421" s="14" t="str">
        <f t="shared" si="211"/>
        <v>313</v>
      </c>
      <c r="C421" s="210" t="s">
        <v>100</v>
      </c>
      <c r="D421" s="205" t="s">
        <v>91</v>
      </c>
      <c r="E421" s="84" t="str">
        <f t="shared" si="183"/>
        <v>313</v>
      </c>
      <c r="F421" s="28" t="str">
        <f t="shared" si="205"/>
        <v>ΚΑΒΑΛΑ</v>
      </c>
      <c r="G421" s="29" t="str">
        <f t="shared" si="210"/>
        <v>313Α</v>
      </c>
      <c r="H421" s="30" t="s">
        <v>7</v>
      </c>
      <c r="I421" s="33" t="s">
        <v>9</v>
      </c>
      <c r="J421" s="65">
        <v>20</v>
      </c>
      <c r="K421" s="66"/>
      <c r="L421" s="105">
        <v>2</v>
      </c>
      <c r="M421" s="106"/>
      <c r="N421" s="463" t="s">
        <v>318</v>
      </c>
      <c r="O421" s="595" t="s">
        <v>322</v>
      </c>
      <c r="P421" s="548">
        <v>2512512561</v>
      </c>
      <c r="Q421" s="734" t="s">
        <v>319</v>
      </c>
      <c r="R421" s="479"/>
      <c r="S421" s="479"/>
      <c r="T421" s="479"/>
      <c r="U421" s="479"/>
      <c r="V421" s="479"/>
      <c r="W421" s="479"/>
      <c r="X421" s="662"/>
    </row>
    <row r="422" spans="1:24" ht="12" customHeight="1" x14ac:dyDescent="0.2">
      <c r="A422" s="13" t="s">
        <v>36</v>
      </c>
      <c r="B422" s="14" t="str">
        <f t="shared" si="211"/>
        <v>313</v>
      </c>
      <c r="C422" s="210" t="s">
        <v>100</v>
      </c>
      <c r="D422" s="205" t="s">
        <v>91</v>
      </c>
      <c r="E422" s="84" t="str">
        <f t="shared" si="183"/>
        <v>313</v>
      </c>
      <c r="F422" s="28" t="str">
        <f t="shared" ref="F422" si="215">RIGHT(A422,LEN(A422)-5)</f>
        <v>ΚΑΒΑΛΑ</v>
      </c>
      <c r="G422" s="29" t="str">
        <f t="shared" si="210"/>
        <v>313Α</v>
      </c>
      <c r="H422" s="49" t="s">
        <v>6</v>
      </c>
      <c r="I422" s="50" t="s">
        <v>8</v>
      </c>
      <c r="J422" s="85">
        <v>2</v>
      </c>
      <c r="K422" s="82"/>
      <c r="L422" s="136"/>
      <c r="M422" s="137">
        <v>1</v>
      </c>
      <c r="N422" s="464" t="s">
        <v>318</v>
      </c>
      <c r="O422" s="595" t="s">
        <v>322</v>
      </c>
      <c r="P422" s="550">
        <v>2512512561</v>
      </c>
      <c r="Q422" s="736" t="s">
        <v>319</v>
      </c>
      <c r="R422" s="480"/>
      <c r="S422" s="480"/>
      <c r="T422" s="480"/>
      <c r="U422" s="480"/>
      <c r="V422" s="480"/>
      <c r="W422" s="480"/>
      <c r="X422" s="664"/>
    </row>
    <row r="423" spans="1:24" ht="12" customHeight="1" thickBot="1" x14ac:dyDescent="0.25">
      <c r="A423" s="13" t="s">
        <v>36</v>
      </c>
      <c r="B423" s="14" t="str">
        <f t="shared" si="211"/>
        <v>313</v>
      </c>
      <c r="C423" s="210" t="s">
        <v>100</v>
      </c>
      <c r="D423" s="205" t="s">
        <v>91</v>
      </c>
      <c r="E423" s="123" t="str">
        <f t="shared" si="183"/>
        <v>313</v>
      </c>
      <c r="F423" s="124" t="str">
        <f t="shared" si="205"/>
        <v>ΚΑΒΑΛΑ</v>
      </c>
      <c r="G423" s="140" t="str">
        <f t="shared" si="210"/>
        <v>313Α</v>
      </c>
      <c r="H423" s="49" t="s">
        <v>6</v>
      </c>
      <c r="I423" s="50" t="s">
        <v>9</v>
      </c>
      <c r="J423" s="85">
        <v>19</v>
      </c>
      <c r="K423" s="128"/>
      <c r="L423" s="795">
        <v>2</v>
      </c>
      <c r="M423" s="137"/>
      <c r="N423" s="464" t="s">
        <v>318</v>
      </c>
      <c r="O423" s="597" t="s">
        <v>322</v>
      </c>
      <c r="P423" s="550">
        <v>2512512561</v>
      </c>
      <c r="Q423" s="736" t="s">
        <v>319</v>
      </c>
      <c r="R423" s="480"/>
      <c r="S423" s="480"/>
      <c r="T423" s="480"/>
      <c r="U423" s="480"/>
      <c r="V423" s="480"/>
      <c r="W423" s="480"/>
      <c r="X423" s="664"/>
    </row>
    <row r="424" spans="1:24" ht="12" customHeight="1" thickTop="1" x14ac:dyDescent="0.2">
      <c r="A424" s="13" t="s">
        <v>37</v>
      </c>
      <c r="B424" s="14" t="str">
        <f t="shared" si="211"/>
        <v>316</v>
      </c>
      <c r="C424" s="210" t="s">
        <v>100</v>
      </c>
      <c r="D424" s="201" t="s">
        <v>92</v>
      </c>
      <c r="E424" s="182" t="str">
        <f t="shared" si="183"/>
        <v>316</v>
      </c>
      <c r="F424" s="18" t="str">
        <f t="shared" ref="F424" si="216">RIGHT(A424,LEN(A424)-5)</f>
        <v>ΡΟΔΟΠΗ</v>
      </c>
      <c r="G424" s="19" t="str">
        <f t="shared" si="210"/>
        <v>316Α</v>
      </c>
      <c r="H424" s="58" t="s">
        <v>3</v>
      </c>
      <c r="I424" s="59" t="s">
        <v>8</v>
      </c>
      <c r="J424" s="154">
        <v>0</v>
      </c>
      <c r="K424" s="155"/>
      <c r="L424" s="156"/>
      <c r="M424" s="157">
        <v>0</v>
      </c>
      <c r="N424" s="486" t="s">
        <v>323</v>
      </c>
      <c r="O424" s="598" t="s">
        <v>369</v>
      </c>
      <c r="P424" s="559" t="s">
        <v>375</v>
      </c>
      <c r="Q424" s="743" t="s">
        <v>320</v>
      </c>
      <c r="R424" s="487"/>
      <c r="S424" s="487"/>
      <c r="T424" s="487"/>
      <c r="U424" s="487"/>
      <c r="V424" s="487"/>
      <c r="W424" s="487"/>
      <c r="X424" s="671"/>
    </row>
    <row r="425" spans="1:24" ht="12" customHeight="1" x14ac:dyDescent="0.2">
      <c r="A425" s="13" t="s">
        <v>37</v>
      </c>
      <c r="B425" s="14" t="str">
        <f t="shared" si="211"/>
        <v>316</v>
      </c>
      <c r="C425" s="210" t="s">
        <v>100</v>
      </c>
      <c r="D425" s="205" t="s">
        <v>92</v>
      </c>
      <c r="E425" s="84" t="str">
        <f t="shared" si="183"/>
        <v>316</v>
      </c>
      <c r="F425" s="28" t="str">
        <f t="shared" si="205"/>
        <v>ΡΟΔΟΠΗ</v>
      </c>
      <c r="G425" s="29" t="str">
        <f t="shared" si="210"/>
        <v>316Α</v>
      </c>
      <c r="H425" s="30" t="s">
        <v>3</v>
      </c>
      <c r="I425" s="33" t="s">
        <v>9</v>
      </c>
      <c r="J425" s="158">
        <v>2</v>
      </c>
      <c r="K425" s="159"/>
      <c r="L425" s="160">
        <v>1</v>
      </c>
      <c r="M425" s="161"/>
      <c r="N425" s="488" t="s">
        <v>323</v>
      </c>
      <c r="O425" s="595" t="s">
        <v>369</v>
      </c>
      <c r="P425" s="560" t="s">
        <v>375</v>
      </c>
      <c r="Q425" s="744" t="s">
        <v>320</v>
      </c>
      <c r="R425" s="489"/>
      <c r="S425" s="489"/>
      <c r="T425" s="489"/>
      <c r="U425" s="489"/>
      <c r="V425" s="489"/>
      <c r="W425" s="489"/>
      <c r="X425" s="672"/>
    </row>
    <row r="426" spans="1:24" ht="12" customHeight="1" x14ac:dyDescent="0.2">
      <c r="A426" s="13" t="s">
        <v>37</v>
      </c>
      <c r="B426" s="14" t="str">
        <f t="shared" si="211"/>
        <v>316</v>
      </c>
      <c r="C426" s="210" t="s">
        <v>100</v>
      </c>
      <c r="D426" s="205" t="s">
        <v>92</v>
      </c>
      <c r="E426" s="84" t="str">
        <f t="shared" si="183"/>
        <v>316</v>
      </c>
      <c r="F426" s="28" t="str">
        <f t="shared" ref="F426" si="217">RIGHT(A426,LEN(A426)-5)</f>
        <v>ΡΟΔΟΠΗ</v>
      </c>
      <c r="G426" s="29" t="str">
        <f t="shared" si="210"/>
        <v>316Α</v>
      </c>
      <c r="H426" s="30" t="s">
        <v>4</v>
      </c>
      <c r="I426" s="33" t="s">
        <v>8</v>
      </c>
      <c r="J426" s="158">
        <v>14</v>
      </c>
      <c r="K426" s="159"/>
      <c r="L426" s="160"/>
      <c r="M426" s="161">
        <v>1</v>
      </c>
      <c r="N426" s="488" t="s">
        <v>323</v>
      </c>
      <c r="O426" s="595" t="s">
        <v>369</v>
      </c>
      <c r="P426" s="560" t="s">
        <v>375</v>
      </c>
      <c r="Q426" s="744" t="s">
        <v>320</v>
      </c>
      <c r="R426" s="489"/>
      <c r="S426" s="489"/>
      <c r="T426" s="489"/>
      <c r="U426" s="489"/>
      <c r="V426" s="489"/>
      <c r="W426" s="489"/>
      <c r="X426" s="672"/>
    </row>
    <row r="427" spans="1:24" ht="12" customHeight="1" x14ac:dyDescent="0.2">
      <c r="A427" s="13" t="s">
        <v>37</v>
      </c>
      <c r="B427" s="14" t="str">
        <f t="shared" si="211"/>
        <v>316</v>
      </c>
      <c r="C427" s="210" t="s">
        <v>100</v>
      </c>
      <c r="D427" s="205" t="s">
        <v>92</v>
      </c>
      <c r="E427" s="84" t="str">
        <f t="shared" ref="E427:E468" si="218">B427</f>
        <v>316</v>
      </c>
      <c r="F427" s="28" t="str">
        <f t="shared" si="205"/>
        <v>ΡΟΔΟΠΗ</v>
      </c>
      <c r="G427" s="29" t="str">
        <f t="shared" si="210"/>
        <v>316Α</v>
      </c>
      <c r="H427" s="30" t="s">
        <v>4</v>
      </c>
      <c r="I427" s="33" t="s">
        <v>9</v>
      </c>
      <c r="J427" s="158">
        <v>15</v>
      </c>
      <c r="K427" s="159"/>
      <c r="L427" s="160">
        <v>1</v>
      </c>
      <c r="M427" s="161"/>
      <c r="N427" s="488" t="s">
        <v>323</v>
      </c>
      <c r="O427" s="595" t="s">
        <v>369</v>
      </c>
      <c r="P427" s="560" t="s">
        <v>375</v>
      </c>
      <c r="Q427" s="744" t="s">
        <v>320</v>
      </c>
      <c r="R427" s="489"/>
      <c r="S427" s="489"/>
      <c r="T427" s="489"/>
      <c r="U427" s="489"/>
      <c r="V427" s="489"/>
      <c r="W427" s="489"/>
      <c r="X427" s="672"/>
    </row>
    <row r="428" spans="1:24" ht="12" customHeight="1" x14ac:dyDescent="0.2">
      <c r="A428" s="13" t="s">
        <v>37</v>
      </c>
      <c r="B428" s="14" t="str">
        <f t="shared" si="211"/>
        <v>316</v>
      </c>
      <c r="C428" s="210" t="s">
        <v>100</v>
      </c>
      <c r="D428" s="208" t="s">
        <v>92</v>
      </c>
      <c r="E428" s="84" t="str">
        <f t="shared" si="218"/>
        <v>316</v>
      </c>
      <c r="F428" s="28" t="str">
        <f t="shared" ref="F428" si="219">RIGHT(A428,LEN(A428)-5)</f>
        <v>ΡΟΔΟΠΗ</v>
      </c>
      <c r="G428" s="29" t="str">
        <f t="shared" si="210"/>
        <v>316Α</v>
      </c>
      <c r="H428" s="30" t="s">
        <v>5</v>
      </c>
      <c r="I428" s="33" t="s">
        <v>8</v>
      </c>
      <c r="J428" s="158">
        <v>19</v>
      </c>
      <c r="K428" s="159">
        <f>SUM(J424:J433)</f>
        <v>161</v>
      </c>
      <c r="L428" s="160"/>
      <c r="M428" s="161">
        <v>2</v>
      </c>
      <c r="N428" s="162" t="s">
        <v>323</v>
      </c>
      <c r="O428" s="596" t="s">
        <v>369</v>
      </c>
      <c r="P428" s="561" t="s">
        <v>375</v>
      </c>
      <c r="Q428" s="745" t="s">
        <v>320</v>
      </c>
      <c r="R428" s="444"/>
      <c r="S428" s="444"/>
      <c r="T428" s="444"/>
      <c r="U428" s="444"/>
      <c r="V428" s="444"/>
      <c r="W428" s="444"/>
      <c r="X428" s="673"/>
    </row>
    <row r="429" spans="1:24" ht="12" customHeight="1" x14ac:dyDescent="0.2">
      <c r="A429" s="13" t="s">
        <v>37</v>
      </c>
      <c r="B429" s="14" t="str">
        <f t="shared" si="211"/>
        <v>316</v>
      </c>
      <c r="C429" s="210" t="s">
        <v>100</v>
      </c>
      <c r="D429" s="205" t="s">
        <v>92</v>
      </c>
      <c r="E429" s="84" t="str">
        <f t="shared" si="218"/>
        <v>316</v>
      </c>
      <c r="F429" s="28" t="str">
        <f t="shared" si="205"/>
        <v>ΡΟΔΟΠΗ</v>
      </c>
      <c r="G429" s="29" t="str">
        <f t="shared" si="210"/>
        <v>316Α</v>
      </c>
      <c r="H429" s="30" t="s">
        <v>5</v>
      </c>
      <c r="I429" s="33" t="s">
        <v>9</v>
      </c>
      <c r="J429" s="158">
        <v>62</v>
      </c>
      <c r="K429" s="159"/>
      <c r="L429" s="160">
        <v>4</v>
      </c>
      <c r="M429" s="161"/>
      <c r="N429" s="488" t="s">
        <v>323</v>
      </c>
      <c r="O429" s="595" t="s">
        <v>369</v>
      </c>
      <c r="P429" s="560" t="s">
        <v>375</v>
      </c>
      <c r="Q429" s="744" t="s">
        <v>320</v>
      </c>
      <c r="R429" s="489"/>
      <c r="S429" s="489"/>
      <c r="T429" s="489"/>
      <c r="U429" s="489"/>
      <c r="V429" s="489"/>
      <c r="W429" s="489"/>
      <c r="X429" s="672"/>
    </row>
    <row r="430" spans="1:24" ht="12" customHeight="1" x14ac:dyDescent="0.2">
      <c r="A430" s="13" t="s">
        <v>37</v>
      </c>
      <c r="B430" s="14" t="str">
        <f t="shared" si="211"/>
        <v>316</v>
      </c>
      <c r="C430" s="221" t="s">
        <v>100</v>
      </c>
      <c r="D430" s="205" t="s">
        <v>92</v>
      </c>
      <c r="E430" s="84" t="str">
        <f t="shared" si="218"/>
        <v>316</v>
      </c>
      <c r="F430" s="28" t="str">
        <f t="shared" ref="F430" si="220">RIGHT(A430,LEN(A430)-5)</f>
        <v>ΡΟΔΟΠΗ</v>
      </c>
      <c r="G430" s="29" t="str">
        <f t="shared" si="210"/>
        <v>316Α</v>
      </c>
      <c r="H430" s="30" t="s">
        <v>7</v>
      </c>
      <c r="I430" s="33" t="s">
        <v>8</v>
      </c>
      <c r="J430" s="158">
        <v>1</v>
      </c>
      <c r="K430" s="159"/>
      <c r="L430" s="160"/>
      <c r="M430" s="161">
        <v>1</v>
      </c>
      <c r="N430" s="488" t="s">
        <v>323</v>
      </c>
      <c r="O430" s="595" t="s">
        <v>369</v>
      </c>
      <c r="P430" s="560" t="s">
        <v>375</v>
      </c>
      <c r="Q430" s="744" t="s">
        <v>320</v>
      </c>
      <c r="R430" s="489"/>
      <c r="S430" s="489"/>
      <c r="T430" s="489"/>
      <c r="U430" s="489"/>
      <c r="V430" s="489"/>
      <c r="W430" s="489"/>
      <c r="X430" s="672"/>
    </row>
    <row r="431" spans="1:24" ht="12" customHeight="1" x14ac:dyDescent="0.2">
      <c r="A431" s="13" t="s">
        <v>37</v>
      </c>
      <c r="B431" s="14" t="str">
        <f t="shared" si="211"/>
        <v>316</v>
      </c>
      <c r="C431" s="210" t="s">
        <v>100</v>
      </c>
      <c r="D431" s="205" t="s">
        <v>92</v>
      </c>
      <c r="E431" s="84" t="str">
        <f t="shared" si="218"/>
        <v>316</v>
      </c>
      <c r="F431" s="28" t="str">
        <f t="shared" si="205"/>
        <v>ΡΟΔΟΠΗ</v>
      </c>
      <c r="G431" s="29" t="str">
        <f t="shared" si="210"/>
        <v>316Α</v>
      </c>
      <c r="H431" s="30" t="s">
        <v>7</v>
      </c>
      <c r="I431" s="33" t="s">
        <v>9</v>
      </c>
      <c r="J431" s="158">
        <v>24</v>
      </c>
      <c r="K431" s="159"/>
      <c r="L431" s="160">
        <v>2</v>
      </c>
      <c r="M431" s="161"/>
      <c r="N431" s="488" t="s">
        <v>323</v>
      </c>
      <c r="O431" s="595" t="s">
        <v>369</v>
      </c>
      <c r="P431" s="560" t="s">
        <v>375</v>
      </c>
      <c r="Q431" s="744" t="s">
        <v>320</v>
      </c>
      <c r="R431" s="489"/>
      <c r="S431" s="489"/>
      <c r="T431" s="489"/>
      <c r="U431" s="489"/>
      <c r="V431" s="489"/>
      <c r="W431" s="489"/>
      <c r="X431" s="672"/>
    </row>
    <row r="432" spans="1:24" ht="12" customHeight="1" x14ac:dyDescent="0.2">
      <c r="A432" s="13" t="s">
        <v>37</v>
      </c>
      <c r="B432" s="14" t="str">
        <f t="shared" si="211"/>
        <v>316</v>
      </c>
      <c r="C432" s="210" t="s">
        <v>100</v>
      </c>
      <c r="D432" s="205" t="s">
        <v>92</v>
      </c>
      <c r="E432" s="84" t="str">
        <f t="shared" si="218"/>
        <v>316</v>
      </c>
      <c r="F432" s="28" t="str">
        <f t="shared" ref="F432" si="221">RIGHT(A432,LEN(A432)-5)</f>
        <v>ΡΟΔΟΠΗ</v>
      </c>
      <c r="G432" s="29" t="str">
        <f t="shared" si="210"/>
        <v>316Α</v>
      </c>
      <c r="H432" s="30" t="s">
        <v>6</v>
      </c>
      <c r="I432" s="33" t="s">
        <v>8</v>
      </c>
      <c r="J432" s="177">
        <v>0</v>
      </c>
      <c r="K432" s="178"/>
      <c r="L432" s="179"/>
      <c r="M432" s="180">
        <v>0</v>
      </c>
      <c r="N432" s="488" t="s">
        <v>323</v>
      </c>
      <c r="O432" s="595" t="s">
        <v>369</v>
      </c>
      <c r="P432" s="560" t="s">
        <v>375</v>
      </c>
      <c r="Q432" s="744" t="s">
        <v>320</v>
      </c>
      <c r="R432" s="489"/>
      <c r="S432" s="489"/>
      <c r="T432" s="489"/>
      <c r="U432" s="489"/>
      <c r="V432" s="489"/>
      <c r="W432" s="489"/>
      <c r="X432" s="672"/>
    </row>
    <row r="433" spans="1:24" ht="12" customHeight="1" thickBot="1" x14ac:dyDescent="0.25">
      <c r="A433" s="13" t="s">
        <v>37</v>
      </c>
      <c r="B433" s="14" t="str">
        <f t="shared" si="211"/>
        <v>316</v>
      </c>
      <c r="C433" s="210" t="s">
        <v>100</v>
      </c>
      <c r="D433" s="226" t="s">
        <v>92</v>
      </c>
      <c r="E433" s="84" t="str">
        <f t="shared" si="218"/>
        <v>316</v>
      </c>
      <c r="F433" s="47" t="str">
        <f t="shared" si="205"/>
        <v>ΡΟΔΟΠΗ</v>
      </c>
      <c r="G433" s="48" t="str">
        <f t="shared" si="210"/>
        <v>316Α</v>
      </c>
      <c r="H433" s="125" t="s">
        <v>6</v>
      </c>
      <c r="I433" s="126" t="s">
        <v>9</v>
      </c>
      <c r="J433" s="191">
        <v>24</v>
      </c>
      <c r="K433" s="181"/>
      <c r="L433" s="192">
        <v>2</v>
      </c>
      <c r="M433" s="193"/>
      <c r="N433" s="497" t="s">
        <v>323</v>
      </c>
      <c r="O433" s="606" t="s">
        <v>369</v>
      </c>
      <c r="P433" s="565" t="s">
        <v>375</v>
      </c>
      <c r="Q433" s="748" t="s">
        <v>320</v>
      </c>
      <c r="R433" s="498"/>
      <c r="S433" s="498"/>
      <c r="T433" s="498"/>
      <c r="U433" s="498"/>
      <c r="V433" s="498"/>
      <c r="W433" s="498"/>
      <c r="X433" s="676"/>
    </row>
    <row r="434" spans="1:24" ht="12" customHeight="1" thickTop="1" x14ac:dyDescent="0.2">
      <c r="A434" s="13" t="s">
        <v>38</v>
      </c>
      <c r="B434" s="14" t="str">
        <f t="shared" si="211"/>
        <v>317</v>
      </c>
      <c r="C434" s="210" t="s">
        <v>100</v>
      </c>
      <c r="D434" s="205" t="s">
        <v>93</v>
      </c>
      <c r="E434" s="173" t="str">
        <f t="shared" si="218"/>
        <v>317</v>
      </c>
      <c r="F434" s="56" t="str">
        <f t="shared" ref="F434" si="222">RIGHT(A434,LEN(A434)-5)</f>
        <v>ΕΒΡΟΣ</v>
      </c>
      <c r="G434" s="57" t="str">
        <f t="shared" si="210"/>
        <v>317Α</v>
      </c>
      <c r="H434" s="20" t="s">
        <v>3</v>
      </c>
      <c r="I434" s="21" t="s">
        <v>8</v>
      </c>
      <c r="J434" s="167">
        <v>20</v>
      </c>
      <c r="K434" s="155"/>
      <c r="L434" s="169"/>
      <c r="M434" s="170">
        <v>2</v>
      </c>
      <c r="N434" s="491" t="s">
        <v>324</v>
      </c>
      <c r="O434" s="595" t="s">
        <v>325</v>
      </c>
      <c r="P434" s="562">
        <v>2551024134</v>
      </c>
      <c r="Q434" s="747" t="s">
        <v>321</v>
      </c>
      <c r="R434" s="492"/>
      <c r="S434" s="492"/>
      <c r="T434" s="492"/>
      <c r="U434" s="492"/>
      <c r="V434" s="492"/>
      <c r="W434" s="492"/>
      <c r="X434" s="675"/>
    </row>
    <row r="435" spans="1:24" ht="12" customHeight="1" x14ac:dyDescent="0.2">
      <c r="A435" s="13" t="s">
        <v>38</v>
      </c>
      <c r="B435" s="14" t="str">
        <f t="shared" si="211"/>
        <v>317</v>
      </c>
      <c r="C435" s="210" t="s">
        <v>100</v>
      </c>
      <c r="D435" s="205" t="s">
        <v>93</v>
      </c>
      <c r="E435" s="84" t="str">
        <f t="shared" si="218"/>
        <v>317</v>
      </c>
      <c r="F435" s="18" t="str">
        <f t="shared" si="205"/>
        <v>ΕΒΡΟΣ</v>
      </c>
      <c r="G435" s="29" t="str">
        <f t="shared" si="210"/>
        <v>317Α</v>
      </c>
      <c r="H435" s="20" t="s">
        <v>3</v>
      </c>
      <c r="I435" s="21" t="s">
        <v>9</v>
      </c>
      <c r="J435" s="167">
        <v>4</v>
      </c>
      <c r="K435" s="159"/>
      <c r="L435" s="169">
        <v>1</v>
      </c>
      <c r="M435" s="170"/>
      <c r="N435" s="491" t="s">
        <v>324</v>
      </c>
      <c r="O435" s="595" t="s">
        <v>325</v>
      </c>
      <c r="P435" s="562">
        <v>2551024134</v>
      </c>
      <c r="Q435" s="747" t="s">
        <v>321</v>
      </c>
      <c r="R435" s="492"/>
      <c r="S435" s="492"/>
      <c r="T435" s="492"/>
      <c r="U435" s="492"/>
      <c r="V435" s="492"/>
      <c r="W435" s="492"/>
      <c r="X435" s="675"/>
    </row>
    <row r="436" spans="1:24" ht="12" customHeight="1" x14ac:dyDescent="0.2">
      <c r="A436" s="13" t="s">
        <v>38</v>
      </c>
      <c r="B436" s="14" t="str">
        <f t="shared" si="211"/>
        <v>317</v>
      </c>
      <c r="C436" s="210" t="s">
        <v>100</v>
      </c>
      <c r="D436" s="205" t="s">
        <v>93</v>
      </c>
      <c r="E436" s="84" t="str">
        <f t="shared" si="218"/>
        <v>317</v>
      </c>
      <c r="F436" s="28" t="str">
        <f t="shared" ref="F436" si="223">RIGHT(A436,LEN(A436)-5)</f>
        <v>ΕΒΡΟΣ</v>
      </c>
      <c r="G436" s="29" t="str">
        <f t="shared" si="210"/>
        <v>317Α</v>
      </c>
      <c r="H436" s="30" t="s">
        <v>4</v>
      </c>
      <c r="I436" s="33" t="s">
        <v>8</v>
      </c>
      <c r="J436" s="158">
        <v>1</v>
      </c>
      <c r="K436" s="159"/>
      <c r="L436" s="160"/>
      <c r="M436" s="161">
        <v>1</v>
      </c>
      <c r="N436" s="488" t="s">
        <v>324</v>
      </c>
      <c r="O436" s="595" t="s">
        <v>325</v>
      </c>
      <c r="P436" s="560">
        <v>2551024134</v>
      </c>
      <c r="Q436" s="744" t="s">
        <v>321</v>
      </c>
      <c r="R436" s="489"/>
      <c r="S436" s="489"/>
      <c r="T436" s="489"/>
      <c r="U436" s="489"/>
      <c r="V436" s="489"/>
      <c r="W436" s="489"/>
      <c r="X436" s="672"/>
    </row>
    <row r="437" spans="1:24" ht="12" customHeight="1" x14ac:dyDescent="0.2">
      <c r="A437" s="13" t="s">
        <v>38</v>
      </c>
      <c r="B437" s="14" t="str">
        <f t="shared" si="211"/>
        <v>317</v>
      </c>
      <c r="C437" s="210" t="s">
        <v>100</v>
      </c>
      <c r="D437" s="205" t="s">
        <v>93</v>
      </c>
      <c r="E437" s="84" t="str">
        <f t="shared" si="218"/>
        <v>317</v>
      </c>
      <c r="F437" s="28" t="str">
        <f t="shared" si="205"/>
        <v>ΕΒΡΟΣ</v>
      </c>
      <c r="G437" s="29" t="str">
        <f t="shared" si="210"/>
        <v>317Α</v>
      </c>
      <c r="H437" s="30" t="s">
        <v>4</v>
      </c>
      <c r="I437" s="33" t="s">
        <v>9</v>
      </c>
      <c r="J437" s="158">
        <v>26</v>
      </c>
      <c r="K437" s="159"/>
      <c r="L437" s="160">
        <v>2</v>
      </c>
      <c r="M437" s="161"/>
      <c r="N437" s="488" t="s">
        <v>324</v>
      </c>
      <c r="O437" s="595" t="s">
        <v>325</v>
      </c>
      <c r="P437" s="560">
        <v>2551024134</v>
      </c>
      <c r="Q437" s="744" t="s">
        <v>321</v>
      </c>
      <c r="R437" s="489"/>
      <c r="S437" s="489"/>
      <c r="T437" s="489"/>
      <c r="U437" s="489"/>
      <c r="V437" s="489"/>
      <c r="W437" s="489"/>
      <c r="X437" s="672"/>
    </row>
    <row r="438" spans="1:24" ht="12" customHeight="1" x14ac:dyDescent="0.2">
      <c r="A438" s="13" t="s">
        <v>38</v>
      </c>
      <c r="B438" s="14" t="str">
        <f t="shared" si="211"/>
        <v>317</v>
      </c>
      <c r="C438" s="210" t="s">
        <v>100</v>
      </c>
      <c r="D438" s="208" t="s">
        <v>93</v>
      </c>
      <c r="E438" s="84" t="str">
        <f t="shared" si="218"/>
        <v>317</v>
      </c>
      <c r="F438" s="28" t="str">
        <f t="shared" ref="F438" si="224">RIGHT(A438,LEN(A438)-5)</f>
        <v>ΕΒΡΟΣ</v>
      </c>
      <c r="G438" s="29" t="str">
        <f t="shared" si="210"/>
        <v>317Α</v>
      </c>
      <c r="H438" s="30" t="s">
        <v>5</v>
      </c>
      <c r="I438" s="33" t="s">
        <v>8</v>
      </c>
      <c r="J438" s="158">
        <v>8</v>
      </c>
      <c r="K438" s="159">
        <f>SUM(J434:J443)</f>
        <v>184</v>
      </c>
      <c r="L438" s="160"/>
      <c r="M438" s="161">
        <v>1</v>
      </c>
      <c r="N438" s="162" t="s">
        <v>324</v>
      </c>
      <c r="O438" s="596" t="s">
        <v>325</v>
      </c>
      <c r="P438" s="561">
        <v>2551024134</v>
      </c>
      <c r="Q438" s="745" t="s">
        <v>321</v>
      </c>
      <c r="R438" s="444"/>
      <c r="S438" s="444"/>
      <c r="T438" s="444"/>
      <c r="U438" s="444"/>
      <c r="V438" s="444"/>
      <c r="W438" s="444"/>
      <c r="X438" s="673"/>
    </row>
    <row r="439" spans="1:24" ht="12" customHeight="1" x14ac:dyDescent="0.2">
      <c r="A439" s="13" t="s">
        <v>38</v>
      </c>
      <c r="B439" s="14" t="str">
        <f t="shared" si="211"/>
        <v>317</v>
      </c>
      <c r="C439" s="210" t="s">
        <v>100</v>
      </c>
      <c r="D439" s="205" t="s">
        <v>93</v>
      </c>
      <c r="E439" s="84" t="str">
        <f t="shared" si="218"/>
        <v>317</v>
      </c>
      <c r="F439" s="28" t="str">
        <f t="shared" si="205"/>
        <v>ΕΒΡΟΣ</v>
      </c>
      <c r="G439" s="29" t="str">
        <f t="shared" si="210"/>
        <v>317Α</v>
      </c>
      <c r="H439" s="30" t="s">
        <v>5</v>
      </c>
      <c r="I439" s="33" t="s">
        <v>9</v>
      </c>
      <c r="J439" s="158">
        <v>60</v>
      </c>
      <c r="K439" s="159"/>
      <c r="L439" s="160">
        <v>4</v>
      </c>
      <c r="M439" s="161"/>
      <c r="N439" s="488" t="s">
        <v>324</v>
      </c>
      <c r="O439" s="595" t="s">
        <v>325</v>
      </c>
      <c r="P439" s="560">
        <v>2551024134</v>
      </c>
      <c r="Q439" s="744" t="s">
        <v>321</v>
      </c>
      <c r="R439" s="489"/>
      <c r="S439" s="489"/>
      <c r="T439" s="489"/>
      <c r="U439" s="489"/>
      <c r="V439" s="489"/>
      <c r="W439" s="489"/>
      <c r="X439" s="672"/>
    </row>
    <row r="440" spans="1:24" ht="12" customHeight="1" x14ac:dyDescent="0.2">
      <c r="A440" s="13" t="s">
        <v>38</v>
      </c>
      <c r="B440" s="14" t="str">
        <f t="shared" si="211"/>
        <v>317</v>
      </c>
      <c r="C440" s="210" t="s">
        <v>100</v>
      </c>
      <c r="D440" s="205" t="s">
        <v>93</v>
      </c>
      <c r="E440" s="84" t="str">
        <f t="shared" si="218"/>
        <v>317</v>
      </c>
      <c r="F440" s="28" t="str">
        <f t="shared" ref="F440" si="225">RIGHT(A440,LEN(A440)-5)</f>
        <v>ΕΒΡΟΣ</v>
      </c>
      <c r="G440" s="29" t="str">
        <f t="shared" si="210"/>
        <v>317Α</v>
      </c>
      <c r="H440" s="30" t="s">
        <v>7</v>
      </c>
      <c r="I440" s="33" t="s">
        <v>8</v>
      </c>
      <c r="J440" s="158">
        <v>3</v>
      </c>
      <c r="K440" s="159"/>
      <c r="L440" s="160"/>
      <c r="M440" s="161">
        <v>1</v>
      </c>
      <c r="N440" s="488" t="s">
        <v>324</v>
      </c>
      <c r="O440" s="595" t="s">
        <v>325</v>
      </c>
      <c r="P440" s="560">
        <v>2551024134</v>
      </c>
      <c r="Q440" s="744" t="s">
        <v>321</v>
      </c>
      <c r="R440" s="489"/>
      <c r="S440" s="489"/>
      <c r="T440" s="489"/>
      <c r="U440" s="489"/>
      <c r="V440" s="489"/>
      <c r="W440" s="489"/>
      <c r="X440" s="672"/>
    </row>
    <row r="441" spans="1:24" ht="12" customHeight="1" x14ac:dyDescent="0.2">
      <c r="A441" s="13" t="s">
        <v>38</v>
      </c>
      <c r="B441" s="14" t="str">
        <f t="shared" si="211"/>
        <v>317</v>
      </c>
      <c r="C441" s="210" t="s">
        <v>100</v>
      </c>
      <c r="D441" s="205" t="s">
        <v>93</v>
      </c>
      <c r="E441" s="84" t="str">
        <f t="shared" si="218"/>
        <v>317</v>
      </c>
      <c r="F441" s="28" t="str">
        <f t="shared" si="205"/>
        <v>ΕΒΡΟΣ</v>
      </c>
      <c r="G441" s="29" t="str">
        <f t="shared" si="210"/>
        <v>317Α</v>
      </c>
      <c r="H441" s="30" t="s">
        <v>7</v>
      </c>
      <c r="I441" s="33" t="s">
        <v>9</v>
      </c>
      <c r="J441" s="158">
        <v>40</v>
      </c>
      <c r="K441" s="159"/>
      <c r="L441" s="160">
        <v>3</v>
      </c>
      <c r="M441" s="161"/>
      <c r="N441" s="488" t="s">
        <v>324</v>
      </c>
      <c r="O441" s="595" t="s">
        <v>325</v>
      </c>
      <c r="P441" s="560">
        <v>2551024134</v>
      </c>
      <c r="Q441" s="744" t="s">
        <v>321</v>
      </c>
      <c r="R441" s="489"/>
      <c r="S441" s="489"/>
      <c r="T441" s="489"/>
      <c r="U441" s="489"/>
      <c r="V441" s="489"/>
      <c r="W441" s="489"/>
      <c r="X441" s="672"/>
    </row>
    <row r="442" spans="1:24" ht="12" customHeight="1" x14ac:dyDescent="0.2">
      <c r="A442" s="13" t="s">
        <v>38</v>
      </c>
      <c r="B442" s="14" t="str">
        <f t="shared" si="211"/>
        <v>317</v>
      </c>
      <c r="C442" s="210" t="s">
        <v>100</v>
      </c>
      <c r="D442" s="205" t="s">
        <v>93</v>
      </c>
      <c r="E442" s="84" t="str">
        <f t="shared" si="218"/>
        <v>317</v>
      </c>
      <c r="F442" s="28" t="str">
        <f t="shared" ref="F442" si="226">RIGHT(A442,LEN(A442)-5)</f>
        <v>ΕΒΡΟΣ</v>
      </c>
      <c r="G442" s="29" t="str">
        <f t="shared" si="210"/>
        <v>317Α</v>
      </c>
      <c r="H442" s="30" t="s">
        <v>6</v>
      </c>
      <c r="I442" s="33" t="s">
        <v>8</v>
      </c>
      <c r="J442" s="177">
        <v>2</v>
      </c>
      <c r="K442" s="178"/>
      <c r="L442" s="179"/>
      <c r="M442" s="180">
        <v>1</v>
      </c>
      <c r="N442" s="488" t="s">
        <v>324</v>
      </c>
      <c r="O442" s="595" t="s">
        <v>325</v>
      </c>
      <c r="P442" s="560">
        <v>2551024134</v>
      </c>
      <c r="Q442" s="744" t="s">
        <v>321</v>
      </c>
      <c r="R442" s="489"/>
      <c r="S442" s="489"/>
      <c r="T442" s="489"/>
      <c r="U442" s="489"/>
      <c r="V442" s="489"/>
      <c r="W442" s="489"/>
      <c r="X442" s="672"/>
    </row>
    <row r="443" spans="1:24" ht="12" customHeight="1" thickBot="1" x14ac:dyDescent="0.25">
      <c r="A443" s="323" t="s">
        <v>38</v>
      </c>
      <c r="B443" s="324" t="str">
        <f t="shared" si="211"/>
        <v>317</v>
      </c>
      <c r="C443" s="632" t="s">
        <v>100</v>
      </c>
      <c r="D443" s="226" t="s">
        <v>93</v>
      </c>
      <c r="E443" s="123" t="str">
        <f t="shared" si="218"/>
        <v>317</v>
      </c>
      <c r="F443" s="124" t="str">
        <f t="shared" si="205"/>
        <v>ΕΒΡΟΣ</v>
      </c>
      <c r="G443" s="140" t="str">
        <f t="shared" si="210"/>
        <v>317Α</v>
      </c>
      <c r="H443" s="125" t="s">
        <v>6</v>
      </c>
      <c r="I443" s="126" t="s">
        <v>9</v>
      </c>
      <c r="J443" s="191">
        <v>20</v>
      </c>
      <c r="K443" s="181"/>
      <c r="L443" s="192">
        <v>2</v>
      </c>
      <c r="M443" s="193"/>
      <c r="N443" s="497" t="s">
        <v>324</v>
      </c>
      <c r="O443" s="606" t="s">
        <v>325</v>
      </c>
      <c r="P443" s="565">
        <v>2551024134</v>
      </c>
      <c r="Q443" s="748" t="s">
        <v>321</v>
      </c>
      <c r="R443" s="498"/>
      <c r="S443" s="498"/>
      <c r="T443" s="498"/>
      <c r="U443" s="498"/>
      <c r="V443" s="498"/>
      <c r="W443" s="498"/>
      <c r="X443" s="676"/>
    </row>
    <row r="444" spans="1:24" ht="12" customHeight="1" thickTop="1" thickBot="1" x14ac:dyDescent="0.25">
      <c r="A444" s="13" t="s">
        <v>39</v>
      </c>
      <c r="B444" s="14" t="str">
        <f>LEFT(A444,3)</f>
        <v>319</v>
      </c>
      <c r="C444" s="172" t="s">
        <v>95</v>
      </c>
      <c r="D444" s="102" t="s">
        <v>94</v>
      </c>
      <c r="E444" s="173" t="str">
        <f>B444</f>
        <v>319</v>
      </c>
      <c r="F444" s="202" t="str">
        <f>RIGHT(A444,LEN(A444)-5)</f>
        <v>ΗΡΑΚΛΕΙΟ</v>
      </c>
      <c r="G444" s="348" t="s">
        <v>152</v>
      </c>
      <c r="H444" s="148" t="s">
        <v>5</v>
      </c>
      <c r="I444" s="149" t="s">
        <v>9</v>
      </c>
      <c r="J444" s="184">
        <v>153</v>
      </c>
      <c r="K444" s="155">
        <f>J444</f>
        <v>153</v>
      </c>
      <c r="L444" s="185">
        <v>10</v>
      </c>
      <c r="M444" s="186"/>
      <c r="N444" s="187" t="s">
        <v>225</v>
      </c>
      <c r="O444" s="622" t="s">
        <v>373</v>
      </c>
      <c r="P444" s="592">
        <v>2810372732</v>
      </c>
      <c r="Q444" s="787" t="s">
        <v>221</v>
      </c>
      <c r="R444" s="446"/>
      <c r="S444" s="446"/>
      <c r="T444" s="446"/>
      <c r="U444" s="446"/>
      <c r="V444" s="446"/>
      <c r="W444" s="446"/>
      <c r="X444" s="715"/>
    </row>
    <row r="445" spans="1:24" ht="12" customHeight="1" x14ac:dyDescent="0.2">
      <c r="A445" s="13" t="s">
        <v>39</v>
      </c>
      <c r="B445" s="14" t="str">
        <f>LEFT(A445,3)</f>
        <v>319</v>
      </c>
      <c r="C445" s="15" t="s">
        <v>95</v>
      </c>
      <c r="D445" s="16" t="s">
        <v>94</v>
      </c>
      <c r="E445" s="88" t="str">
        <f>B445</f>
        <v>319</v>
      </c>
      <c r="F445" s="89" t="str">
        <f t="shared" ref="F445" si="227">RIGHT(A445,LEN(A445)-5)</f>
        <v>ΗΡΑΚΛΕΙΟ</v>
      </c>
      <c r="G445" s="90" t="s">
        <v>149</v>
      </c>
      <c r="H445" s="91" t="s">
        <v>5</v>
      </c>
      <c r="I445" s="92" t="s">
        <v>8</v>
      </c>
      <c r="J445" s="212">
        <v>46</v>
      </c>
      <c r="K445" s="168"/>
      <c r="L445" s="213"/>
      <c r="M445" s="220">
        <v>4</v>
      </c>
      <c r="N445" s="504" t="s">
        <v>226</v>
      </c>
      <c r="O445" s="603" t="s">
        <v>366</v>
      </c>
      <c r="P445" s="571">
        <v>2810252495</v>
      </c>
      <c r="Q445" s="757" t="s">
        <v>222</v>
      </c>
      <c r="R445" s="505"/>
      <c r="S445" s="505"/>
      <c r="T445" s="505"/>
      <c r="U445" s="505"/>
      <c r="V445" s="505"/>
      <c r="W445" s="505"/>
      <c r="X445" s="685"/>
    </row>
    <row r="446" spans="1:24" ht="12" customHeight="1" x14ac:dyDescent="0.2">
      <c r="A446" s="13" t="s">
        <v>39</v>
      </c>
      <c r="B446" s="14" t="str">
        <f t="shared" ref="B446:B449" si="228">LEFT(A446,3)</f>
        <v>319</v>
      </c>
      <c r="C446" s="15" t="s">
        <v>95</v>
      </c>
      <c r="D446" s="16" t="s">
        <v>94</v>
      </c>
      <c r="E446" s="64" t="str">
        <f t="shared" ref="E446:E449" si="229">B446</f>
        <v>319</v>
      </c>
      <c r="F446" s="28" t="str">
        <f>RIGHT(A446,LEN(A446)-5)</f>
        <v>ΗΡΑΚΛΕΙΟ</v>
      </c>
      <c r="G446" s="29" t="s">
        <v>149</v>
      </c>
      <c r="H446" s="30" t="s">
        <v>5</v>
      </c>
      <c r="I446" s="33" t="s">
        <v>10</v>
      </c>
      <c r="J446" s="158">
        <v>14</v>
      </c>
      <c r="K446" s="159">
        <f>SUM(J445:J449)</f>
        <v>132</v>
      </c>
      <c r="L446" s="160"/>
      <c r="M446" s="161">
        <v>2</v>
      </c>
      <c r="N446" s="488" t="s">
        <v>226</v>
      </c>
      <c r="O446" s="601" t="s">
        <v>366</v>
      </c>
      <c r="P446" s="560">
        <v>2810252495</v>
      </c>
      <c r="Q446" s="744" t="s">
        <v>222</v>
      </c>
      <c r="R446" s="489"/>
      <c r="S446" s="489"/>
      <c r="T446" s="489"/>
      <c r="U446" s="489"/>
      <c r="V446" s="489"/>
      <c r="W446" s="489"/>
      <c r="X446" s="672"/>
    </row>
    <row r="447" spans="1:24" ht="12" customHeight="1" x14ac:dyDescent="0.2">
      <c r="A447" s="13" t="s">
        <v>39</v>
      </c>
      <c r="B447" s="14" t="str">
        <f t="shared" si="228"/>
        <v>319</v>
      </c>
      <c r="C447" s="15" t="s">
        <v>95</v>
      </c>
      <c r="D447" s="16" t="s">
        <v>94</v>
      </c>
      <c r="E447" s="64" t="str">
        <f t="shared" si="229"/>
        <v>319</v>
      </c>
      <c r="F447" s="28" t="str">
        <f t="shared" ref="F447" si="230">RIGHT(A447,LEN(A447)-5)</f>
        <v>ΗΡΑΚΛΕΙΟ</v>
      </c>
      <c r="G447" s="29" t="s">
        <v>149</v>
      </c>
      <c r="H447" s="30" t="s">
        <v>7</v>
      </c>
      <c r="I447" s="33" t="s">
        <v>8</v>
      </c>
      <c r="J447" s="158">
        <v>10</v>
      </c>
      <c r="K447" s="159"/>
      <c r="L447" s="160"/>
      <c r="M447" s="161">
        <v>1</v>
      </c>
      <c r="N447" s="162" t="s">
        <v>226</v>
      </c>
      <c r="O447" s="599" t="s">
        <v>366</v>
      </c>
      <c r="P447" s="561">
        <v>2810252495</v>
      </c>
      <c r="Q447" s="745" t="s">
        <v>222</v>
      </c>
      <c r="R447" s="444"/>
      <c r="S447" s="444"/>
      <c r="T447" s="444"/>
      <c r="U447" s="444"/>
      <c r="V447" s="444"/>
      <c r="W447" s="444"/>
      <c r="X447" s="673"/>
    </row>
    <row r="448" spans="1:24" ht="12" customHeight="1" x14ac:dyDescent="0.2">
      <c r="A448" s="13" t="s">
        <v>39</v>
      </c>
      <c r="B448" s="14" t="str">
        <f t="shared" si="228"/>
        <v>319</v>
      </c>
      <c r="C448" s="15" t="s">
        <v>95</v>
      </c>
      <c r="D448" s="16" t="s">
        <v>94</v>
      </c>
      <c r="E448" s="64" t="str">
        <f t="shared" si="229"/>
        <v>319</v>
      </c>
      <c r="F448" s="28" t="str">
        <f>RIGHT(A448,LEN(A448)-5)</f>
        <v>ΗΡΑΚΛΕΙΟ</v>
      </c>
      <c r="G448" s="29" t="s">
        <v>149</v>
      </c>
      <c r="H448" s="30" t="s">
        <v>7</v>
      </c>
      <c r="I448" s="33" t="s">
        <v>9</v>
      </c>
      <c r="J448" s="158">
        <v>44</v>
      </c>
      <c r="K448" s="159"/>
      <c r="L448" s="160">
        <v>3</v>
      </c>
      <c r="M448" s="161"/>
      <c r="N448" s="488" t="s">
        <v>226</v>
      </c>
      <c r="O448" s="601" t="s">
        <v>366</v>
      </c>
      <c r="P448" s="560">
        <v>2810252495</v>
      </c>
      <c r="Q448" s="744" t="s">
        <v>222</v>
      </c>
      <c r="R448" s="489"/>
      <c r="S448" s="489"/>
      <c r="T448" s="489"/>
      <c r="U448" s="489"/>
      <c r="V448" s="489"/>
      <c r="W448" s="489"/>
      <c r="X448" s="672"/>
    </row>
    <row r="449" spans="1:24" ht="12" customHeight="1" thickBot="1" x14ac:dyDescent="0.25">
      <c r="A449" s="13" t="s">
        <v>39</v>
      </c>
      <c r="B449" s="14" t="str">
        <f t="shared" si="228"/>
        <v>319</v>
      </c>
      <c r="C449" s="83" t="s">
        <v>95</v>
      </c>
      <c r="D449" s="16" t="s">
        <v>94</v>
      </c>
      <c r="E449" s="69" t="str">
        <f t="shared" si="229"/>
        <v>319</v>
      </c>
      <c r="F449" s="70" t="str">
        <f>RIGHT(A449,LEN(A449)-5)</f>
        <v>ΗΡΑΚΛΕΙΟ</v>
      </c>
      <c r="G449" s="71" t="s">
        <v>149</v>
      </c>
      <c r="H449" s="72" t="s">
        <v>7</v>
      </c>
      <c r="I449" s="73" t="s">
        <v>10</v>
      </c>
      <c r="J449" s="335">
        <v>18</v>
      </c>
      <c r="K449" s="218"/>
      <c r="L449" s="336"/>
      <c r="M449" s="337">
        <v>2</v>
      </c>
      <c r="N449" s="541" t="s">
        <v>226</v>
      </c>
      <c r="O449" s="600" t="s">
        <v>366</v>
      </c>
      <c r="P449" s="590">
        <v>2810252495</v>
      </c>
      <c r="Q449" s="785" t="s">
        <v>222</v>
      </c>
      <c r="R449" s="542"/>
      <c r="S449" s="542"/>
      <c r="T449" s="542"/>
      <c r="U449" s="542"/>
      <c r="V449" s="542"/>
      <c r="W449" s="542"/>
      <c r="X449" s="713"/>
    </row>
    <row r="450" spans="1:24" ht="12" customHeight="1" thickTop="1" x14ac:dyDescent="0.2">
      <c r="A450" s="325" t="s">
        <v>39</v>
      </c>
      <c r="B450" s="326" t="str">
        <f t="shared" ref="B450:B452" si="231">LEFT(A450,3)</f>
        <v>319</v>
      </c>
      <c r="C450" s="174" t="s">
        <v>95</v>
      </c>
      <c r="D450" s="40" t="s">
        <v>94</v>
      </c>
      <c r="E450" s="110" t="str">
        <f t="shared" ref="E450:E452" si="232">B450</f>
        <v>319</v>
      </c>
      <c r="F450" s="18" t="str">
        <f t="shared" ref="F450" si="233">RIGHT(A450,LEN(A450)-5)</f>
        <v>ΗΡΑΚΛΕΙΟ</v>
      </c>
      <c r="G450" s="19" t="s">
        <v>390</v>
      </c>
      <c r="H450" s="20" t="s">
        <v>3</v>
      </c>
      <c r="I450" s="21" t="s">
        <v>8</v>
      </c>
      <c r="J450" s="111">
        <v>5</v>
      </c>
      <c r="K450" s="112"/>
      <c r="L450" s="113"/>
      <c r="M450" s="349">
        <v>2</v>
      </c>
      <c r="N450" s="469" t="s">
        <v>227</v>
      </c>
      <c r="O450" s="595" t="s">
        <v>367</v>
      </c>
      <c r="P450" s="547">
        <v>2810230207</v>
      </c>
      <c r="Q450" s="756" t="s">
        <v>223</v>
      </c>
      <c r="R450" s="503"/>
      <c r="S450" s="503"/>
      <c r="T450" s="503"/>
      <c r="U450" s="503"/>
      <c r="V450" s="503"/>
      <c r="W450" s="503"/>
      <c r="X450" s="684"/>
    </row>
    <row r="451" spans="1:24" ht="12" customHeight="1" x14ac:dyDescent="0.2">
      <c r="A451" s="13" t="s">
        <v>39</v>
      </c>
      <c r="B451" s="14" t="str">
        <f t="shared" si="231"/>
        <v>319</v>
      </c>
      <c r="C451" s="174" t="s">
        <v>95</v>
      </c>
      <c r="D451" s="16" t="s">
        <v>94</v>
      </c>
      <c r="E451" s="64" t="str">
        <f t="shared" si="232"/>
        <v>319</v>
      </c>
      <c r="F451" s="28" t="str">
        <f>RIGHT(A451,LEN(A451)-5)</f>
        <v>ΗΡΑΚΛΕΙΟ</v>
      </c>
      <c r="G451" s="19" t="s">
        <v>390</v>
      </c>
      <c r="H451" s="30" t="s">
        <v>3</v>
      </c>
      <c r="I451" s="33" t="s">
        <v>9</v>
      </c>
      <c r="J451" s="65">
        <v>16</v>
      </c>
      <c r="K451" s="66"/>
      <c r="L451" s="105">
        <v>2</v>
      </c>
      <c r="M451" s="106"/>
      <c r="N451" s="463" t="s">
        <v>227</v>
      </c>
      <c r="O451" s="601" t="s">
        <v>367</v>
      </c>
      <c r="P451" s="548">
        <v>2810230207</v>
      </c>
      <c r="Q451" s="734" t="s">
        <v>223</v>
      </c>
      <c r="R451" s="479"/>
      <c r="S451" s="479"/>
      <c r="T451" s="479"/>
      <c r="U451" s="479"/>
      <c r="V451" s="479"/>
      <c r="W451" s="479"/>
      <c r="X451" s="662"/>
    </row>
    <row r="452" spans="1:24" ht="12" customHeight="1" x14ac:dyDescent="0.2">
      <c r="A452" s="13" t="s">
        <v>39</v>
      </c>
      <c r="B452" s="14" t="str">
        <f t="shared" si="231"/>
        <v>319</v>
      </c>
      <c r="C452" s="15" t="s">
        <v>95</v>
      </c>
      <c r="D452" s="16" t="s">
        <v>94</v>
      </c>
      <c r="E452" s="64" t="str">
        <f t="shared" si="232"/>
        <v>319</v>
      </c>
      <c r="F452" s="28" t="str">
        <f>RIGHT(A452,LEN(A452)-5)</f>
        <v>ΗΡΑΚΛΕΙΟ</v>
      </c>
      <c r="G452" s="19" t="s">
        <v>390</v>
      </c>
      <c r="H452" s="30" t="s">
        <v>3</v>
      </c>
      <c r="I452" s="33" t="s">
        <v>10</v>
      </c>
      <c r="J452" s="65">
        <v>16</v>
      </c>
      <c r="K452" s="66">
        <f>SUM(J450:J455)</f>
        <v>136</v>
      </c>
      <c r="L452" s="105"/>
      <c r="M452" s="146">
        <v>2</v>
      </c>
      <c r="N452" s="107" t="s">
        <v>227</v>
      </c>
      <c r="O452" s="599" t="s">
        <v>367</v>
      </c>
      <c r="P452" s="555">
        <v>2810230207</v>
      </c>
      <c r="Q452" s="735" t="s">
        <v>223</v>
      </c>
      <c r="R452" s="443"/>
      <c r="S452" s="443"/>
      <c r="T452" s="443"/>
      <c r="U452" s="443"/>
      <c r="V452" s="443"/>
      <c r="W452" s="443"/>
      <c r="X452" s="663"/>
    </row>
    <row r="453" spans="1:24" ht="12" customHeight="1" x14ac:dyDescent="0.2">
      <c r="A453" s="13" t="s">
        <v>39</v>
      </c>
      <c r="B453" s="14" t="str">
        <f t="shared" ref="B453:B458" si="234">LEFT(A453,3)</f>
        <v>319</v>
      </c>
      <c r="C453" s="15" t="s">
        <v>95</v>
      </c>
      <c r="D453" s="16" t="s">
        <v>94</v>
      </c>
      <c r="E453" s="64" t="str">
        <f t="shared" ref="E453:E458" si="235">B453</f>
        <v>319</v>
      </c>
      <c r="F453" s="28" t="str">
        <f t="shared" ref="F453" si="236">RIGHT(A453,LEN(A453)-5)</f>
        <v>ΗΡΑΚΛΕΙΟ</v>
      </c>
      <c r="G453" s="19" t="s">
        <v>390</v>
      </c>
      <c r="H453" s="30" t="s">
        <v>6</v>
      </c>
      <c r="I453" s="33" t="s">
        <v>8</v>
      </c>
      <c r="J453" s="177">
        <v>7</v>
      </c>
      <c r="K453" s="178"/>
      <c r="L453" s="179"/>
      <c r="M453" s="180">
        <v>1</v>
      </c>
      <c r="N453" s="488" t="s">
        <v>227</v>
      </c>
      <c r="O453" s="601" t="s">
        <v>367</v>
      </c>
      <c r="P453" s="560">
        <v>2810230207</v>
      </c>
      <c r="Q453" s="744" t="s">
        <v>223</v>
      </c>
      <c r="R453" s="489"/>
      <c r="S453" s="489"/>
      <c r="T453" s="489"/>
      <c r="U453" s="489"/>
      <c r="V453" s="489"/>
      <c r="W453" s="489"/>
      <c r="X453" s="672"/>
    </row>
    <row r="454" spans="1:24" ht="12" customHeight="1" x14ac:dyDescent="0.2">
      <c r="A454" s="13" t="s">
        <v>39</v>
      </c>
      <c r="B454" s="14" t="str">
        <f t="shared" si="234"/>
        <v>319</v>
      </c>
      <c r="C454" s="15" t="s">
        <v>95</v>
      </c>
      <c r="D454" s="16" t="s">
        <v>94</v>
      </c>
      <c r="E454" s="64" t="str">
        <f t="shared" si="235"/>
        <v>319</v>
      </c>
      <c r="F454" s="28" t="str">
        <f>RIGHT(A454,LEN(A454)-5)</f>
        <v>ΗΡΑΚΛΕΙΟ</v>
      </c>
      <c r="G454" s="19" t="s">
        <v>390</v>
      </c>
      <c r="H454" s="30" t="s">
        <v>6</v>
      </c>
      <c r="I454" s="33" t="s">
        <v>9</v>
      </c>
      <c r="J454" s="177">
        <v>61</v>
      </c>
      <c r="K454" s="178"/>
      <c r="L454" s="179">
        <v>4</v>
      </c>
      <c r="M454" s="180"/>
      <c r="N454" s="488" t="s">
        <v>227</v>
      </c>
      <c r="O454" s="601" t="s">
        <v>367</v>
      </c>
      <c r="P454" s="560">
        <v>2810230207</v>
      </c>
      <c r="Q454" s="744" t="s">
        <v>223</v>
      </c>
      <c r="R454" s="489"/>
      <c r="S454" s="489"/>
      <c r="T454" s="489"/>
      <c r="U454" s="489"/>
      <c r="V454" s="489"/>
      <c r="W454" s="489"/>
      <c r="X454" s="672"/>
    </row>
    <row r="455" spans="1:24" ht="12" customHeight="1" thickBot="1" x14ac:dyDescent="0.25">
      <c r="A455" s="341" t="s">
        <v>39</v>
      </c>
      <c r="B455" s="342" t="str">
        <f t="shared" si="234"/>
        <v>319</v>
      </c>
      <c r="C455" s="15" t="s">
        <v>95</v>
      </c>
      <c r="D455" s="16" t="s">
        <v>94</v>
      </c>
      <c r="E455" s="84" t="str">
        <f t="shared" si="235"/>
        <v>319</v>
      </c>
      <c r="F455" s="47" t="str">
        <f>RIGHT(A455,LEN(A455)-5)</f>
        <v>ΗΡΑΚΛΕΙΟ</v>
      </c>
      <c r="G455" s="19" t="s">
        <v>390</v>
      </c>
      <c r="H455" s="49" t="s">
        <v>6</v>
      </c>
      <c r="I455" s="50" t="s">
        <v>10</v>
      </c>
      <c r="J455" s="188">
        <v>31</v>
      </c>
      <c r="K455" s="211"/>
      <c r="L455" s="189"/>
      <c r="M455" s="194">
        <v>2</v>
      </c>
      <c r="N455" s="495" t="s">
        <v>227</v>
      </c>
      <c r="O455" s="602" t="s">
        <v>367</v>
      </c>
      <c r="P455" s="564">
        <v>2810230207</v>
      </c>
      <c r="Q455" s="750" t="s">
        <v>223</v>
      </c>
      <c r="R455" s="496"/>
      <c r="S455" s="496"/>
      <c r="T455" s="496"/>
      <c r="U455" s="496"/>
      <c r="V455" s="496"/>
      <c r="W455" s="496"/>
      <c r="X455" s="678"/>
    </row>
    <row r="456" spans="1:24" ht="12" customHeight="1" thickTop="1" x14ac:dyDescent="0.2">
      <c r="A456" s="13" t="s">
        <v>39</v>
      </c>
      <c r="B456" s="14" t="str">
        <f t="shared" si="234"/>
        <v>319</v>
      </c>
      <c r="C456" s="15" t="s">
        <v>95</v>
      </c>
      <c r="D456" s="16" t="s">
        <v>94</v>
      </c>
      <c r="E456" s="88" t="str">
        <f t="shared" si="235"/>
        <v>319</v>
      </c>
      <c r="F456" s="89" t="str">
        <f t="shared" ref="F456" si="237">RIGHT(A456,LEN(A456)-5)</f>
        <v>ΗΡΑΚΛΕΙΟ</v>
      </c>
      <c r="G456" s="90" t="s">
        <v>150</v>
      </c>
      <c r="H456" s="91" t="s">
        <v>4</v>
      </c>
      <c r="I456" s="92" t="s">
        <v>8</v>
      </c>
      <c r="J456" s="118">
        <v>40</v>
      </c>
      <c r="K456" s="112"/>
      <c r="L456" s="119"/>
      <c r="M456" s="120">
        <v>3</v>
      </c>
      <c r="N456" s="473" t="s">
        <v>228</v>
      </c>
      <c r="O456" s="603" t="s">
        <v>368</v>
      </c>
      <c r="P456" s="553">
        <v>2810213762</v>
      </c>
      <c r="Q456" s="776" t="s">
        <v>224</v>
      </c>
      <c r="R456" s="530"/>
      <c r="S456" s="530"/>
      <c r="T456" s="530"/>
      <c r="U456" s="530"/>
      <c r="V456" s="530"/>
      <c r="W456" s="530"/>
      <c r="X456" s="704"/>
    </row>
    <row r="457" spans="1:24" ht="12" customHeight="1" x14ac:dyDescent="0.2">
      <c r="A457" s="13" t="s">
        <v>39</v>
      </c>
      <c r="B457" s="14" t="str">
        <f t="shared" si="234"/>
        <v>319</v>
      </c>
      <c r="C457" s="15" t="s">
        <v>95</v>
      </c>
      <c r="D457" s="16" t="s">
        <v>94</v>
      </c>
      <c r="E457" s="64" t="str">
        <f t="shared" si="235"/>
        <v>319</v>
      </c>
      <c r="F457" s="28" t="str">
        <f>RIGHT(A457,LEN(A457)-5)</f>
        <v>ΗΡΑΚΛΕΙΟ</v>
      </c>
      <c r="G457" s="29" t="s">
        <v>150</v>
      </c>
      <c r="H457" s="30" t="s">
        <v>4</v>
      </c>
      <c r="I457" s="33" t="s">
        <v>9</v>
      </c>
      <c r="J457" s="65">
        <v>70</v>
      </c>
      <c r="K457" s="66">
        <f>SUM(J456:J458)</f>
        <v>129</v>
      </c>
      <c r="L457" s="105">
        <v>5</v>
      </c>
      <c r="M457" s="106"/>
      <c r="N457" s="107" t="s">
        <v>228</v>
      </c>
      <c r="O457" s="599" t="s">
        <v>368</v>
      </c>
      <c r="P457" s="555">
        <v>2810213762</v>
      </c>
      <c r="Q457" s="735" t="s">
        <v>224</v>
      </c>
      <c r="R457" s="443"/>
      <c r="S457" s="443"/>
      <c r="T457" s="443"/>
      <c r="U457" s="443"/>
      <c r="V457" s="443"/>
      <c r="W457" s="443"/>
      <c r="X457" s="663"/>
    </row>
    <row r="458" spans="1:24" ht="12" customHeight="1" thickBot="1" x14ac:dyDescent="0.25">
      <c r="A458" s="13" t="s">
        <v>39</v>
      </c>
      <c r="B458" s="14" t="str">
        <f t="shared" si="234"/>
        <v>319</v>
      </c>
      <c r="C458" s="15" t="s">
        <v>95</v>
      </c>
      <c r="D458" s="16" t="s">
        <v>94</v>
      </c>
      <c r="E458" s="123" t="str">
        <f t="shared" si="235"/>
        <v>319</v>
      </c>
      <c r="F458" s="124" t="str">
        <f>RIGHT(A458,LEN(A458)-5)</f>
        <v>ΗΡΑΚΛΕΙΟ</v>
      </c>
      <c r="G458" s="140" t="s">
        <v>150</v>
      </c>
      <c r="H458" s="125" t="s">
        <v>4</v>
      </c>
      <c r="I458" s="126" t="s">
        <v>10</v>
      </c>
      <c r="J458" s="141">
        <v>19</v>
      </c>
      <c r="K458" s="142"/>
      <c r="L458" s="143"/>
      <c r="M458" s="144">
        <v>2</v>
      </c>
      <c r="N458" s="475" t="s">
        <v>228</v>
      </c>
      <c r="O458" s="605" t="s">
        <v>368</v>
      </c>
      <c r="P458" s="556">
        <v>2810213762</v>
      </c>
      <c r="Q458" s="738" t="s">
        <v>224</v>
      </c>
      <c r="R458" s="482"/>
      <c r="S458" s="482"/>
      <c r="T458" s="482"/>
      <c r="U458" s="482"/>
      <c r="V458" s="482"/>
      <c r="W458" s="482"/>
      <c r="X458" s="666"/>
    </row>
    <row r="459" spans="1:24" ht="12" customHeight="1" thickTop="1" x14ac:dyDescent="0.2">
      <c r="A459" s="13" t="s">
        <v>40</v>
      </c>
      <c r="B459" s="14" t="str">
        <f t="shared" ref="B459:B468" si="238">LEFT(A459,3)</f>
        <v>323</v>
      </c>
      <c r="C459" s="174" t="s">
        <v>95</v>
      </c>
      <c r="D459" s="102" t="s">
        <v>96</v>
      </c>
      <c r="E459" s="64" t="str">
        <f t="shared" si="218"/>
        <v>323</v>
      </c>
      <c r="F459" s="28" t="str">
        <f t="shared" ref="F459" si="239">RIGHT(A459,LEN(A459)-5)</f>
        <v>ΧΑΝΙΑ</v>
      </c>
      <c r="G459" s="29" t="str">
        <f t="shared" ref="G459:G460" si="240">CONCATENATE(E459,"Α")</f>
        <v>323Α</v>
      </c>
      <c r="H459" s="30" t="s">
        <v>4</v>
      </c>
      <c r="I459" s="33" t="s">
        <v>8</v>
      </c>
      <c r="J459" s="158">
        <v>34</v>
      </c>
      <c r="K459" s="155"/>
      <c r="L459" s="160"/>
      <c r="M459" s="161">
        <v>3</v>
      </c>
      <c r="N459" s="488" t="s">
        <v>198</v>
      </c>
      <c r="O459" s="601" t="s">
        <v>207</v>
      </c>
      <c r="P459" s="560">
        <v>2821054763</v>
      </c>
      <c r="Q459" s="744" t="s">
        <v>185</v>
      </c>
      <c r="R459" s="489"/>
      <c r="S459" s="489"/>
      <c r="T459" s="489"/>
      <c r="U459" s="489"/>
      <c r="V459" s="489"/>
      <c r="W459" s="489"/>
      <c r="X459" s="672"/>
    </row>
    <row r="460" spans="1:24" ht="12" customHeight="1" x14ac:dyDescent="0.2">
      <c r="A460" s="13" t="s">
        <v>40</v>
      </c>
      <c r="B460" s="14" t="str">
        <f t="shared" si="238"/>
        <v>323</v>
      </c>
      <c r="C460" s="15" t="s">
        <v>95</v>
      </c>
      <c r="D460" s="16" t="s">
        <v>96</v>
      </c>
      <c r="E460" s="64" t="str">
        <f t="shared" si="218"/>
        <v>323</v>
      </c>
      <c r="F460" s="28" t="str">
        <f t="shared" si="205"/>
        <v>ΧΑΝΙΑ</v>
      </c>
      <c r="G460" s="29" t="str">
        <f t="shared" si="240"/>
        <v>323Α</v>
      </c>
      <c r="H460" s="30" t="s">
        <v>4</v>
      </c>
      <c r="I460" s="33" t="s">
        <v>9</v>
      </c>
      <c r="J460" s="158">
        <v>73</v>
      </c>
      <c r="K460" s="159">
        <f>SUM(J459:J462)</f>
        <v>133</v>
      </c>
      <c r="L460" s="160">
        <v>5</v>
      </c>
      <c r="M460" s="161"/>
      <c r="N460" s="162" t="s">
        <v>198</v>
      </c>
      <c r="O460" s="599" t="s">
        <v>207</v>
      </c>
      <c r="P460" s="561">
        <v>2821054763</v>
      </c>
      <c r="Q460" s="745" t="s">
        <v>185</v>
      </c>
      <c r="R460" s="444"/>
      <c r="S460" s="444"/>
      <c r="T460" s="444"/>
      <c r="U460" s="444"/>
      <c r="V460" s="444"/>
      <c r="W460" s="444"/>
      <c r="X460" s="673"/>
    </row>
    <row r="461" spans="1:24" ht="12" customHeight="1" x14ac:dyDescent="0.2">
      <c r="A461" s="323" t="s">
        <v>40</v>
      </c>
      <c r="B461" s="324" t="str">
        <f>LEFT(A461,3)</f>
        <v>323</v>
      </c>
      <c r="C461" s="174" t="s">
        <v>95</v>
      </c>
      <c r="D461" s="16" t="s">
        <v>96</v>
      </c>
      <c r="E461" s="84" t="str">
        <f>B461</f>
        <v>323</v>
      </c>
      <c r="F461" s="47" t="str">
        <f t="shared" ref="F461" si="241">RIGHT(A461,LEN(A461)-5)</f>
        <v>ΧΑΝΙΑ</v>
      </c>
      <c r="G461" s="48" t="str">
        <f>CONCATENATE(E461,"Α")</f>
        <v>323Α</v>
      </c>
      <c r="H461" s="49" t="s">
        <v>6</v>
      </c>
      <c r="I461" s="350" t="s">
        <v>8</v>
      </c>
      <c r="J461" s="188">
        <v>5</v>
      </c>
      <c r="K461" s="178"/>
      <c r="L461" s="189"/>
      <c r="M461" s="194">
        <v>1</v>
      </c>
      <c r="N461" s="495" t="s">
        <v>198</v>
      </c>
      <c r="O461" s="602" t="s">
        <v>207</v>
      </c>
      <c r="P461" s="564">
        <v>2821054763</v>
      </c>
      <c r="Q461" s="750" t="s">
        <v>185</v>
      </c>
      <c r="R461" s="496"/>
      <c r="S461" s="496"/>
      <c r="T461" s="496"/>
      <c r="U461" s="496"/>
      <c r="V461" s="496"/>
      <c r="W461" s="496"/>
      <c r="X461" s="678"/>
    </row>
    <row r="462" spans="1:24" ht="12" customHeight="1" thickBot="1" x14ac:dyDescent="0.25">
      <c r="A462" s="351" t="s">
        <v>40</v>
      </c>
      <c r="B462" s="352" t="str">
        <f>LEFT(A462,3)</f>
        <v>323</v>
      </c>
      <c r="C462" s="174" t="s">
        <v>95</v>
      </c>
      <c r="D462" s="16" t="s">
        <v>96</v>
      </c>
      <c r="E462" s="84" t="str">
        <f>B462</f>
        <v>323</v>
      </c>
      <c r="F462" s="47" t="str">
        <f>RIGHT(A462,LEN(A462)-5)</f>
        <v>ΧΑΝΙΑ</v>
      </c>
      <c r="G462" s="48" t="str">
        <f>CONCATENATE(E462,"Α")</f>
        <v>323Α</v>
      </c>
      <c r="H462" s="49" t="s">
        <v>6</v>
      </c>
      <c r="I462" s="350" t="s">
        <v>9</v>
      </c>
      <c r="J462" s="188">
        <v>21</v>
      </c>
      <c r="K462" s="211"/>
      <c r="L462" s="189">
        <v>2</v>
      </c>
      <c r="M462" s="194"/>
      <c r="N462" s="495" t="s">
        <v>198</v>
      </c>
      <c r="O462" s="602" t="s">
        <v>207</v>
      </c>
      <c r="P462" s="564">
        <v>2821054763</v>
      </c>
      <c r="Q462" s="750" t="s">
        <v>185</v>
      </c>
      <c r="R462" s="496"/>
      <c r="S462" s="496"/>
      <c r="T462" s="496"/>
      <c r="U462" s="496"/>
      <c r="V462" s="496"/>
      <c r="W462" s="496"/>
      <c r="X462" s="678"/>
    </row>
    <row r="463" spans="1:24" ht="12" customHeight="1" thickTop="1" x14ac:dyDescent="0.2">
      <c r="A463" s="325" t="s">
        <v>40</v>
      </c>
      <c r="B463" s="326" t="str">
        <f>LEFT(A463,3)</f>
        <v>323</v>
      </c>
      <c r="C463" s="174" t="s">
        <v>95</v>
      </c>
      <c r="D463" s="40" t="s">
        <v>96</v>
      </c>
      <c r="E463" s="88" t="str">
        <f>B463</f>
        <v>323</v>
      </c>
      <c r="F463" s="89" t="str">
        <f t="shared" ref="F463" si="242">RIGHT(A463,LEN(A463)-5)</f>
        <v>ΧΑΝΙΑ</v>
      </c>
      <c r="G463" s="90" t="s">
        <v>151</v>
      </c>
      <c r="H463" s="91" t="s">
        <v>3</v>
      </c>
      <c r="I463" s="92" t="s">
        <v>8</v>
      </c>
      <c r="J463" s="212">
        <v>1</v>
      </c>
      <c r="K463" s="168"/>
      <c r="L463" s="213"/>
      <c r="M463" s="220">
        <v>1</v>
      </c>
      <c r="N463" s="504" t="s">
        <v>199</v>
      </c>
      <c r="O463" s="603" t="s">
        <v>208</v>
      </c>
      <c r="P463" s="571">
        <v>2821096638</v>
      </c>
      <c r="Q463" s="757" t="s">
        <v>186</v>
      </c>
      <c r="R463" s="505"/>
      <c r="S463" s="505"/>
      <c r="T463" s="505"/>
      <c r="U463" s="505"/>
      <c r="V463" s="505"/>
      <c r="W463" s="505"/>
      <c r="X463" s="685"/>
    </row>
    <row r="464" spans="1:24" ht="12" customHeight="1" x14ac:dyDescent="0.2">
      <c r="A464" s="13" t="s">
        <v>40</v>
      </c>
      <c r="B464" s="14" t="str">
        <f>LEFT(A464,3)</f>
        <v>323</v>
      </c>
      <c r="C464" s="15" t="s">
        <v>95</v>
      </c>
      <c r="D464" s="16" t="s">
        <v>96</v>
      </c>
      <c r="E464" s="64" t="str">
        <f>B464</f>
        <v>323</v>
      </c>
      <c r="F464" s="28" t="str">
        <f>RIGHT(A464,LEN(A464)-5)</f>
        <v>ΧΑΝΙΑ</v>
      </c>
      <c r="G464" s="29" t="s">
        <v>151</v>
      </c>
      <c r="H464" s="30" t="s">
        <v>3</v>
      </c>
      <c r="I464" s="33" t="s">
        <v>9</v>
      </c>
      <c r="J464" s="158">
        <v>4</v>
      </c>
      <c r="K464" s="159"/>
      <c r="L464" s="160">
        <v>1</v>
      </c>
      <c r="M464" s="161"/>
      <c r="N464" s="488" t="s">
        <v>199</v>
      </c>
      <c r="O464" s="601" t="s">
        <v>208</v>
      </c>
      <c r="P464" s="560">
        <v>2821096638</v>
      </c>
      <c r="Q464" s="744" t="s">
        <v>186</v>
      </c>
      <c r="R464" s="489"/>
      <c r="S464" s="489"/>
      <c r="T464" s="489"/>
      <c r="U464" s="489"/>
      <c r="V464" s="489"/>
      <c r="W464" s="489"/>
      <c r="X464" s="672"/>
    </row>
    <row r="465" spans="1:24" ht="12" customHeight="1" x14ac:dyDescent="0.2">
      <c r="A465" s="13" t="s">
        <v>40</v>
      </c>
      <c r="B465" s="14" t="str">
        <f t="shared" si="238"/>
        <v>323</v>
      </c>
      <c r="C465" s="15" t="s">
        <v>95</v>
      </c>
      <c r="D465" s="16" t="s">
        <v>96</v>
      </c>
      <c r="E465" s="64" t="str">
        <f t="shared" si="218"/>
        <v>323</v>
      </c>
      <c r="F465" s="28" t="str">
        <f t="shared" ref="F465" si="243">RIGHT(A465,LEN(A465)-5)</f>
        <v>ΧΑΝΙΑ</v>
      </c>
      <c r="G465" s="29" t="s">
        <v>151</v>
      </c>
      <c r="H465" s="30" t="s">
        <v>5</v>
      </c>
      <c r="I465" s="33" t="s">
        <v>8</v>
      </c>
      <c r="J465" s="158">
        <v>28</v>
      </c>
      <c r="K465" s="159">
        <f>SUM(J463:J468)</f>
        <v>121</v>
      </c>
      <c r="L465" s="160"/>
      <c r="M465" s="161">
        <v>2</v>
      </c>
      <c r="N465" s="162" t="s">
        <v>199</v>
      </c>
      <c r="O465" s="599" t="s">
        <v>208</v>
      </c>
      <c r="P465" s="561">
        <v>2821096638</v>
      </c>
      <c r="Q465" s="745" t="s">
        <v>186</v>
      </c>
      <c r="R465" s="444"/>
      <c r="S465" s="444"/>
      <c r="T465" s="444"/>
      <c r="U465" s="444"/>
      <c r="V465" s="444"/>
      <c r="W465" s="444"/>
      <c r="X465" s="673"/>
    </row>
    <row r="466" spans="1:24" ht="12" customHeight="1" x14ac:dyDescent="0.2">
      <c r="A466" s="13" t="s">
        <v>40</v>
      </c>
      <c r="B466" s="14" t="str">
        <f t="shared" si="238"/>
        <v>323</v>
      </c>
      <c r="C466" s="15" t="s">
        <v>95</v>
      </c>
      <c r="D466" s="16" t="s">
        <v>96</v>
      </c>
      <c r="E466" s="64" t="str">
        <f t="shared" si="218"/>
        <v>323</v>
      </c>
      <c r="F466" s="28" t="str">
        <f t="shared" si="205"/>
        <v>ΧΑΝΙΑ</v>
      </c>
      <c r="G466" s="29" t="s">
        <v>151</v>
      </c>
      <c r="H466" s="30" t="s">
        <v>5</v>
      </c>
      <c r="I466" s="33" t="s">
        <v>9</v>
      </c>
      <c r="J466" s="158">
        <v>61</v>
      </c>
      <c r="K466" s="159"/>
      <c r="L466" s="160">
        <v>5</v>
      </c>
      <c r="M466" s="161"/>
      <c r="N466" s="488" t="s">
        <v>199</v>
      </c>
      <c r="O466" s="601" t="s">
        <v>208</v>
      </c>
      <c r="P466" s="560">
        <v>2821096638</v>
      </c>
      <c r="Q466" s="744" t="s">
        <v>186</v>
      </c>
      <c r="R466" s="489"/>
      <c r="S466" s="489"/>
      <c r="T466" s="489"/>
      <c r="U466" s="489"/>
      <c r="V466" s="489"/>
      <c r="W466" s="489"/>
      <c r="X466" s="672"/>
    </row>
    <row r="467" spans="1:24" ht="12" customHeight="1" x14ac:dyDescent="0.2">
      <c r="A467" s="13" t="s">
        <v>40</v>
      </c>
      <c r="B467" s="14" t="str">
        <f t="shared" si="238"/>
        <v>323</v>
      </c>
      <c r="C467" s="15" t="s">
        <v>95</v>
      </c>
      <c r="D467" s="16" t="s">
        <v>96</v>
      </c>
      <c r="E467" s="64" t="str">
        <f t="shared" si="218"/>
        <v>323</v>
      </c>
      <c r="F467" s="28" t="str">
        <f t="shared" ref="F467" si="244">RIGHT(A467,LEN(A467)-5)</f>
        <v>ΧΑΝΙΑ</v>
      </c>
      <c r="G467" s="29" t="s">
        <v>151</v>
      </c>
      <c r="H467" s="30" t="s">
        <v>7</v>
      </c>
      <c r="I467" s="33" t="s">
        <v>8</v>
      </c>
      <c r="J467" s="158">
        <v>1</v>
      </c>
      <c r="K467" s="159"/>
      <c r="L467" s="160"/>
      <c r="M467" s="161">
        <v>1</v>
      </c>
      <c r="N467" s="488" t="s">
        <v>199</v>
      </c>
      <c r="O467" s="601" t="s">
        <v>208</v>
      </c>
      <c r="P467" s="560">
        <v>2821096638</v>
      </c>
      <c r="Q467" s="744" t="s">
        <v>186</v>
      </c>
      <c r="R467" s="489"/>
      <c r="S467" s="489"/>
      <c r="T467" s="489"/>
      <c r="U467" s="489"/>
      <c r="V467" s="489"/>
      <c r="W467" s="489"/>
      <c r="X467" s="672"/>
    </row>
    <row r="468" spans="1:24" ht="12" customHeight="1" thickBot="1" x14ac:dyDescent="0.25">
      <c r="A468" s="13" t="s">
        <v>40</v>
      </c>
      <c r="B468" s="14" t="str">
        <f t="shared" si="238"/>
        <v>323</v>
      </c>
      <c r="C468" s="353" t="s">
        <v>95</v>
      </c>
      <c r="D468" s="354" t="s">
        <v>96</v>
      </c>
      <c r="E468" s="355" t="str">
        <f t="shared" si="218"/>
        <v>323</v>
      </c>
      <c r="F468" s="356" t="str">
        <f t="shared" si="205"/>
        <v>ΧΑΝΙΑ</v>
      </c>
      <c r="G468" s="357" t="s">
        <v>151</v>
      </c>
      <c r="H468" s="358" t="s">
        <v>7</v>
      </c>
      <c r="I468" s="359" t="s">
        <v>9</v>
      </c>
      <c r="J468" s="360">
        <v>26</v>
      </c>
      <c r="K468" s="361"/>
      <c r="L468" s="362">
        <v>3</v>
      </c>
      <c r="M468" s="363"/>
      <c r="N468" s="543" t="s">
        <v>199</v>
      </c>
      <c r="O468" s="623" t="s">
        <v>208</v>
      </c>
      <c r="P468" s="593">
        <v>2821096638</v>
      </c>
      <c r="Q468" s="788" t="s">
        <v>186</v>
      </c>
      <c r="R468" s="544"/>
      <c r="S468" s="544"/>
      <c r="T468" s="544"/>
      <c r="U468" s="544"/>
      <c r="V468" s="544"/>
      <c r="W468" s="544"/>
      <c r="X468" s="716"/>
    </row>
    <row r="469" spans="1:24" s="377" customFormat="1" ht="24" customHeight="1" thickTop="1" x14ac:dyDescent="0.2">
      <c r="A469" s="364"/>
      <c r="B469" s="365"/>
      <c r="C469" s="366"/>
      <c r="D469" s="367"/>
      <c r="E469" s="368"/>
      <c r="F469" s="369"/>
      <c r="G469" s="370" t="s">
        <v>104</v>
      </c>
      <c r="H469" s="370"/>
      <c r="I469" s="371"/>
      <c r="J469" s="372">
        <f>SUM(J2:J468)</f>
        <v>9902</v>
      </c>
      <c r="K469" s="372">
        <f>SUM(K2:K468)</f>
        <v>9902</v>
      </c>
      <c r="L469" s="373"/>
      <c r="M469" s="373"/>
      <c r="N469" s="370"/>
      <c r="O469" s="624"/>
      <c r="P469" s="370"/>
      <c r="Q469" s="789"/>
    </row>
    <row r="470" spans="1:24" ht="24" hidden="1" customHeight="1" thickBot="1" x14ac:dyDescent="0.25">
      <c r="B470" s="379"/>
      <c r="C470" s="380"/>
      <c r="D470" s="381"/>
      <c r="E470" s="382"/>
      <c r="F470" s="383"/>
      <c r="O470" s="425"/>
      <c r="Q470" s="642"/>
    </row>
    <row r="471" spans="1:24" ht="12" hidden="1" customHeight="1" thickTop="1" x14ac:dyDescent="0.2">
      <c r="B471" s="379"/>
      <c r="C471" s="380"/>
      <c r="D471" s="381"/>
      <c r="E471" s="382"/>
      <c r="F471" s="383"/>
      <c r="H471" s="390" t="s">
        <v>3</v>
      </c>
      <c r="I471" s="391" t="s">
        <v>8</v>
      </c>
      <c r="J471" s="392">
        <f>J2+J26+J41+J47+J66+J72+J82+J101+J107+J117+J127+J137+J147+J157+J167+J181+J190+J200+J210+J220+J234+J244+J254+J264+J274+J284+J298+J308+J318+J328+J338+J348+J358+J377+J392+J404+J414+J424+J434+J450+J463</f>
        <v>173</v>
      </c>
      <c r="K471" s="393"/>
      <c r="O471" s="425"/>
      <c r="Q471" s="642"/>
    </row>
    <row r="472" spans="1:24" ht="12" hidden="1" customHeight="1" x14ac:dyDescent="0.2">
      <c r="B472" s="379"/>
      <c r="F472" s="383"/>
      <c r="G472" s="397"/>
      <c r="H472" s="398" t="s">
        <v>3</v>
      </c>
      <c r="I472" s="399" t="s">
        <v>9</v>
      </c>
      <c r="J472" s="400">
        <f>J3+J27+J42+J48+J67+J73+J83+J102+J108+J118+J128+J138+J148+J158+J168+J182+J191+J201+J211+J221+J235+J245+J255+J265+J275+J285+J299+J309+J319+J329+J339+J349+J359+J378+J393+J405+J415+J425+J435+J451+J464</f>
        <v>343</v>
      </c>
      <c r="K472" s="393"/>
      <c r="L472" s="389"/>
      <c r="M472" s="389"/>
      <c r="O472" s="425"/>
      <c r="Q472" s="642"/>
    </row>
    <row r="473" spans="1:24" ht="12" hidden="1" customHeight="1" thickBot="1" x14ac:dyDescent="0.25">
      <c r="B473" s="379"/>
      <c r="F473" s="383"/>
      <c r="G473" s="397"/>
      <c r="H473" s="401" t="s">
        <v>3</v>
      </c>
      <c r="I473" s="402" t="s">
        <v>10</v>
      </c>
      <c r="J473" s="403">
        <f>J4+J28+J43+J68+J103+J183+J222+J286+J360+J379+J394+J452</f>
        <v>196</v>
      </c>
      <c r="K473" s="404"/>
      <c r="L473" s="389"/>
      <c r="M473" s="389"/>
      <c r="O473" s="425"/>
      <c r="Q473" s="642"/>
    </row>
    <row r="474" spans="1:24" ht="12" hidden="1" customHeight="1" thickTop="1" thickBot="1" x14ac:dyDescent="0.25">
      <c r="B474" s="379"/>
      <c r="F474" s="383"/>
      <c r="G474" s="397"/>
      <c r="H474" s="405"/>
      <c r="I474" s="406"/>
      <c r="J474" s="407"/>
      <c r="K474" s="407"/>
      <c r="L474" s="394"/>
      <c r="M474" s="394"/>
      <c r="O474" s="425"/>
      <c r="Q474" s="642"/>
    </row>
    <row r="475" spans="1:24" ht="12" hidden="1" customHeight="1" thickTop="1" x14ac:dyDescent="0.2">
      <c r="B475" s="379"/>
      <c r="C475" s="380"/>
      <c r="D475" s="381"/>
      <c r="E475" s="382"/>
      <c r="F475" s="383"/>
      <c r="H475" s="408" t="s">
        <v>4</v>
      </c>
      <c r="I475" s="409" t="s">
        <v>8</v>
      </c>
      <c r="J475" s="392">
        <f>J5+J23+J32+J53+J60+J74+J84+J92+J109+J119+J129+J139+J149+J159+J169+J187+J192+J202+J212+J226+J236+J246+J256+J266+J276+J290+J300+J310+J320+J330+J340+J350+J361+J382+J389+J406+J416+J426+J436+J456+J459</f>
        <v>691</v>
      </c>
      <c r="K475" s="393"/>
      <c r="O475" s="425"/>
      <c r="Q475" s="642"/>
    </row>
    <row r="476" spans="1:24" ht="12" hidden="1" customHeight="1" x14ac:dyDescent="0.2">
      <c r="B476" s="379"/>
      <c r="F476" s="383"/>
      <c r="G476" s="397"/>
      <c r="H476" s="410" t="s">
        <v>4</v>
      </c>
      <c r="I476" s="411" t="s">
        <v>9</v>
      </c>
      <c r="J476" s="412">
        <f>J6+J24+J33+J54+J61+J75+J85+J93+J110+J120+J130+J140+J150+J160+J170+J188+J193+J203+J213+J227+J237+J247+J257+J267+J277+J291+J301+J311+J321+J331+J341+J351+J362+J384+J390+J407+J417+J427+J437+J457+J460</f>
        <v>1280</v>
      </c>
      <c r="K476" s="393"/>
      <c r="L476" s="389"/>
      <c r="M476" s="389"/>
      <c r="O476" s="425"/>
      <c r="Q476" s="642"/>
    </row>
    <row r="477" spans="1:24" ht="12" hidden="1" customHeight="1" thickBot="1" x14ac:dyDescent="0.25">
      <c r="B477" s="379"/>
      <c r="F477" s="383"/>
      <c r="G477" s="397"/>
      <c r="H477" s="401" t="s">
        <v>4</v>
      </c>
      <c r="I477" s="402" t="s">
        <v>10</v>
      </c>
      <c r="J477" s="403">
        <f>J7+J25+J34+J62+J94+J189+J228+J292+J363+J385+J391+J458</f>
        <v>360</v>
      </c>
      <c r="K477" s="404"/>
      <c r="L477" s="389"/>
      <c r="M477" s="389"/>
      <c r="O477" s="425"/>
      <c r="Q477" s="642"/>
    </row>
    <row r="478" spans="1:24" ht="12" hidden="1" customHeight="1" thickTop="1" thickBot="1" x14ac:dyDescent="0.25">
      <c r="B478" s="379"/>
      <c r="F478" s="383"/>
      <c r="G478" s="397"/>
      <c r="H478" s="405"/>
      <c r="I478" s="406"/>
      <c r="J478" s="407"/>
      <c r="K478" s="407"/>
      <c r="L478" s="394"/>
      <c r="M478" s="394"/>
      <c r="O478" s="425"/>
    </row>
    <row r="479" spans="1:24" ht="12" hidden="1" customHeight="1" thickTop="1" x14ac:dyDescent="0.2">
      <c r="B479" s="379"/>
      <c r="C479" s="380"/>
      <c r="D479" s="381"/>
      <c r="E479" s="382"/>
      <c r="F479" s="383"/>
      <c r="H479" s="408" t="s">
        <v>5</v>
      </c>
      <c r="I479" s="409" t="s">
        <v>8</v>
      </c>
      <c r="J479" s="413">
        <f>J8+J29+J35+J49+J63+J76+J86+J95+J111+J121+J131+J141+J151+J161+J171+J184+J194+J204+J214+J223+J238+J248+J258+J268+J278+J287+J302+J312+J322+J332+J342+J352+J364+J380+J395+J408+J418+J428+J438+J445+J465</f>
        <v>904</v>
      </c>
      <c r="K479" s="414"/>
      <c r="O479" s="425"/>
      <c r="Q479" s="642"/>
    </row>
    <row r="480" spans="1:24" ht="12" hidden="1" customHeight="1" x14ac:dyDescent="0.2">
      <c r="B480" s="379"/>
      <c r="F480" s="383"/>
      <c r="G480" s="397"/>
      <c r="H480" s="415" t="s">
        <v>5</v>
      </c>
      <c r="I480" s="416" t="s">
        <v>9</v>
      </c>
      <c r="J480" s="417">
        <f>J9+J30+J36+J50+J64+J77+J87+J96+J112+J122+J132+J142+J152+J162+J172+J185+J195+J205+J215+J224+J239+J249+J259+J269+J279+J288+J303+J313+J323+J333+J343+J353+J365+J383+J396+J409+J419+J429+J439+J444+J466</f>
        <v>1732</v>
      </c>
      <c r="K480" s="414"/>
      <c r="L480" s="389"/>
      <c r="M480" s="389"/>
      <c r="O480" s="425"/>
    </row>
    <row r="481" spans="1:17" ht="12" hidden="1" customHeight="1" thickBot="1" x14ac:dyDescent="0.25">
      <c r="B481" s="379"/>
      <c r="F481" s="383"/>
      <c r="G481" s="397"/>
      <c r="H481" s="401" t="s">
        <v>5</v>
      </c>
      <c r="I481" s="402" t="s">
        <v>10</v>
      </c>
      <c r="J481" s="418">
        <f>J10+J31+J37+J65+J97+J186+J225+J289+J366+J381+J397+J446</f>
        <v>148</v>
      </c>
      <c r="K481" s="419"/>
      <c r="L481" s="389"/>
      <c r="M481" s="389"/>
      <c r="O481" s="425"/>
    </row>
    <row r="482" spans="1:17" ht="12" hidden="1" customHeight="1" thickTop="1" thickBot="1" x14ac:dyDescent="0.25">
      <c r="B482" s="379"/>
      <c r="F482" s="383"/>
      <c r="G482" s="397"/>
      <c r="H482" s="405"/>
      <c r="I482" s="406"/>
      <c r="J482" s="420"/>
      <c r="K482" s="420"/>
      <c r="L482" s="394"/>
      <c r="M482" s="394"/>
      <c r="O482" s="425"/>
    </row>
    <row r="483" spans="1:17" ht="12" hidden="1" customHeight="1" thickTop="1" x14ac:dyDescent="0.2">
      <c r="B483" s="379"/>
      <c r="C483" s="380"/>
      <c r="D483" s="381"/>
      <c r="E483" s="382"/>
      <c r="F483" s="383"/>
      <c r="H483" s="408" t="s">
        <v>7</v>
      </c>
      <c r="I483" s="409" t="s">
        <v>8</v>
      </c>
      <c r="J483" s="413">
        <f>J11+J17+J38+J55+J57+J78+J88+J104+J113+J123+J133+J143+J153+J163+J173+J177+J196+J206+J216+J229+J240+J250+J260+J270+J280+J293+J304+J314+J324+J334+J344+J354+J367+J374+J401+J410+J420+J430+J440+J447+J467</f>
        <v>276</v>
      </c>
      <c r="K483" s="414"/>
      <c r="O483" s="425"/>
      <c r="Q483" s="642"/>
    </row>
    <row r="484" spans="1:17" ht="12" hidden="1" customHeight="1" x14ac:dyDescent="0.2">
      <c r="B484" s="379"/>
      <c r="F484" s="383"/>
      <c r="G484" s="397"/>
      <c r="H484" s="410" t="s">
        <v>7</v>
      </c>
      <c r="I484" s="411" t="s">
        <v>9</v>
      </c>
      <c r="J484" s="417">
        <f>J12+J18+J39+J56+J58+J79+J89+J105+J114+J124+J134+J144+J154+J164+J174+J178+J197+J207+J217+J230+J241+J251+J261+J271+J281+J294+J305+J315+J325+J335+J345+J355+J368+J373+J402+J411+J421+J431+J441+J448+J468</f>
        <v>1547</v>
      </c>
      <c r="K484" s="414"/>
      <c r="L484" s="389"/>
      <c r="M484" s="389"/>
      <c r="O484" s="425"/>
    </row>
    <row r="485" spans="1:17" ht="12" hidden="1" customHeight="1" thickBot="1" x14ac:dyDescent="0.25">
      <c r="B485" s="379"/>
      <c r="F485" s="383"/>
      <c r="G485" s="397"/>
      <c r="H485" s="401" t="s">
        <v>7</v>
      </c>
      <c r="I485" s="402" t="s">
        <v>10</v>
      </c>
      <c r="J485" s="418">
        <f>J13+J19+J40+J59+J106+J369+J375+J403+J449</f>
        <v>363</v>
      </c>
      <c r="K485" s="419"/>
      <c r="L485" s="389"/>
      <c r="M485" s="389"/>
      <c r="O485" s="425"/>
    </row>
    <row r="486" spans="1:17" ht="12" hidden="1" customHeight="1" thickTop="1" thickBot="1" x14ac:dyDescent="0.25">
      <c r="B486" s="379"/>
      <c r="F486" s="383"/>
      <c r="G486" s="397"/>
      <c r="H486" s="421"/>
      <c r="I486" s="422"/>
      <c r="J486" s="423"/>
      <c r="K486" s="423"/>
      <c r="L486" s="389"/>
      <c r="M486" s="389"/>
      <c r="O486" s="425"/>
    </row>
    <row r="487" spans="1:17" ht="12" hidden="1" customHeight="1" thickTop="1" x14ac:dyDescent="0.2">
      <c r="B487" s="379"/>
      <c r="C487" s="380"/>
      <c r="D487" s="381"/>
      <c r="E487" s="382"/>
      <c r="F487" s="383"/>
      <c r="H487" s="408" t="s">
        <v>6</v>
      </c>
      <c r="I487" s="409" t="s">
        <v>8</v>
      </c>
      <c r="J487" s="413">
        <f>J14+J20+J44+J51+J69+J80+J90+J98+J115+J125+J135+J145+J155+J165+J175+J179+J198+J208+J218+J231+J242+J252+J262+J272+J282+J295+J306+J316+J326+J336+J346+J356+J370+J386+J398+J412+J422+J432+J442+J453+J461</f>
        <v>235</v>
      </c>
      <c r="K487" s="414"/>
      <c r="O487" s="425"/>
      <c r="Q487" s="642"/>
    </row>
    <row r="488" spans="1:17" ht="12" hidden="1" customHeight="1" x14ac:dyDescent="0.2">
      <c r="B488" s="379"/>
      <c r="F488" s="383"/>
      <c r="G488" s="397"/>
      <c r="H488" s="410" t="s">
        <v>6</v>
      </c>
      <c r="I488" s="411" t="s">
        <v>9</v>
      </c>
      <c r="J488" s="417">
        <f>J15+J21+J45+J52+J70+J81+J91+J99+J116+J126+J136+J146+J156+J166+J176+J180+J199+J209+J219+J232+J243+J253+J263+J273+J283+J296+J307+J317+J327+J337+J347+J357+J371+J387+J399+J413+J423+J433+J443+J454+J462</f>
        <v>1098</v>
      </c>
      <c r="K488" s="414"/>
      <c r="L488" s="389"/>
      <c r="M488" s="389"/>
      <c r="O488" s="425"/>
    </row>
    <row r="489" spans="1:17" ht="12" hidden="1" customHeight="1" thickBot="1" x14ac:dyDescent="0.25">
      <c r="B489" s="379"/>
      <c r="F489" s="383"/>
      <c r="G489" s="397"/>
      <c r="H489" s="401" t="s">
        <v>6</v>
      </c>
      <c r="I489" s="402" t="s">
        <v>10</v>
      </c>
      <c r="J489" s="424">
        <f>J16+J22+J46+J71+J100+J233+J297+J372+J388+J400+J455</f>
        <v>454</v>
      </c>
      <c r="K489" s="414"/>
      <c r="L489" s="389"/>
      <c r="M489" s="389"/>
      <c r="O489" s="425"/>
    </row>
    <row r="490" spans="1:17" ht="12" hidden="1" customHeight="1" thickTop="1" x14ac:dyDescent="0.2">
      <c r="B490" s="379"/>
      <c r="F490" s="383"/>
      <c r="G490" s="397"/>
      <c r="H490" s="375"/>
      <c r="I490" s="376"/>
      <c r="J490" s="423"/>
      <c r="K490" s="423"/>
      <c r="L490" s="389"/>
      <c r="M490" s="389"/>
      <c r="O490" s="425"/>
      <c r="P490" s="425"/>
      <c r="Q490" s="642"/>
    </row>
    <row r="491" spans="1:17" ht="12" hidden="1" customHeight="1" thickBot="1" x14ac:dyDescent="0.25">
      <c r="B491" s="379"/>
      <c r="F491" s="383"/>
      <c r="G491" s="397"/>
      <c r="H491" s="426"/>
      <c r="I491" s="427"/>
      <c r="J491" s="420"/>
      <c r="K491" s="420"/>
      <c r="L491" s="394"/>
      <c r="M491" s="394"/>
      <c r="O491" s="425"/>
      <c r="P491" s="425"/>
      <c r="Q491" s="642"/>
    </row>
    <row r="492" spans="1:17" ht="12" hidden="1" customHeight="1" thickTop="1" x14ac:dyDescent="0.2">
      <c r="B492" s="379"/>
      <c r="C492" s="380"/>
      <c r="D492" s="381"/>
      <c r="E492" s="382"/>
      <c r="F492" s="383"/>
      <c r="H492" s="802" t="s">
        <v>156</v>
      </c>
      <c r="I492" s="409" t="s">
        <v>8</v>
      </c>
      <c r="J492" s="413">
        <f>J471+J475+J479+J483+J487</f>
        <v>2279</v>
      </c>
      <c r="K492" s="414"/>
      <c r="O492" s="425"/>
      <c r="Q492" s="642"/>
    </row>
    <row r="493" spans="1:17" ht="12" hidden="1" customHeight="1" x14ac:dyDescent="0.2">
      <c r="B493" s="379"/>
      <c r="F493" s="383"/>
      <c r="G493" s="397"/>
      <c r="H493" s="803"/>
      <c r="I493" s="411" t="s">
        <v>9</v>
      </c>
      <c r="J493" s="428">
        <f>J472+J476+J480+J484+J488</f>
        <v>6000</v>
      </c>
      <c r="K493" s="419"/>
      <c r="L493" s="389"/>
      <c r="M493" s="389"/>
      <c r="O493" s="425"/>
      <c r="P493" s="425"/>
      <c r="Q493" s="642"/>
    </row>
    <row r="494" spans="1:17" ht="12" hidden="1" customHeight="1" thickBot="1" x14ac:dyDescent="0.25">
      <c r="B494" s="379"/>
      <c r="F494" s="383"/>
      <c r="G494" s="397"/>
      <c r="H494" s="804"/>
      <c r="I494" s="402" t="s">
        <v>10</v>
      </c>
      <c r="J494" s="418">
        <f>J473+J477+J481+J485+J489</f>
        <v>1521</v>
      </c>
      <c r="K494" s="419"/>
      <c r="L494" s="389"/>
      <c r="M494" s="389"/>
      <c r="O494" s="425"/>
      <c r="P494" s="425"/>
      <c r="Q494" s="642"/>
    </row>
    <row r="495" spans="1:17" s="397" customFormat="1" ht="12" hidden="1" customHeight="1" thickTop="1" thickBot="1" x14ac:dyDescent="0.25">
      <c r="A495" s="387"/>
      <c r="B495" s="429"/>
      <c r="C495" s="394"/>
      <c r="D495" s="395"/>
      <c r="E495" s="396"/>
      <c r="F495" s="430"/>
      <c r="H495" s="374"/>
      <c r="I495" s="371"/>
      <c r="J495" s="431"/>
      <c r="K495" s="431"/>
      <c r="L495" s="387"/>
      <c r="M495" s="387"/>
      <c r="N495" s="388"/>
      <c r="O495" s="425"/>
      <c r="P495" s="425"/>
      <c r="Q495" s="642"/>
    </row>
    <row r="496" spans="1:17" ht="12" hidden="1" customHeight="1" thickTop="1" thickBot="1" x14ac:dyDescent="0.25">
      <c r="B496" s="379"/>
      <c r="F496" s="383"/>
      <c r="G496" s="397"/>
      <c r="H496" s="805" t="s">
        <v>97</v>
      </c>
      <c r="I496" s="806"/>
      <c r="J496" s="432">
        <f>SUM(J492:J494)</f>
        <v>9800</v>
      </c>
      <c r="K496" s="419"/>
      <c r="O496" s="425"/>
      <c r="P496" s="425"/>
      <c r="Q496" s="642"/>
    </row>
    <row r="497" spans="2:17" ht="12" hidden="1" customHeight="1" thickTop="1" x14ac:dyDescent="0.2">
      <c r="B497" s="379"/>
      <c r="F497" s="383"/>
      <c r="G497" s="397"/>
      <c r="O497" s="425"/>
      <c r="P497" s="425"/>
      <c r="Q497" s="642"/>
    </row>
    <row r="498" spans="2:17" ht="12" hidden="1" customHeight="1" x14ac:dyDescent="0.2">
      <c r="B498" s="379"/>
      <c r="F498" s="383"/>
      <c r="G498" s="397"/>
      <c r="O498" s="425"/>
      <c r="P498" s="425"/>
      <c r="Q498" s="642"/>
    </row>
    <row r="499" spans="2:17" ht="12" hidden="1" customHeight="1" x14ac:dyDescent="0.2">
      <c r="B499" s="379"/>
      <c r="F499" s="383"/>
      <c r="G499" s="397"/>
      <c r="N499" s="425"/>
      <c r="O499" s="425"/>
    </row>
    <row r="500" spans="2:17" ht="12" hidden="1" customHeight="1" x14ac:dyDescent="0.2">
      <c r="B500" s="379"/>
      <c r="F500" s="383"/>
      <c r="G500" s="397"/>
      <c r="N500" s="425"/>
      <c r="O500" s="425"/>
    </row>
    <row r="501" spans="2:17" ht="12" customHeight="1" x14ac:dyDescent="0.2">
      <c r="B501" s="379"/>
      <c r="F501" s="383"/>
      <c r="G501" s="397"/>
      <c r="N501" s="425"/>
      <c r="O501" s="425"/>
    </row>
    <row r="502" spans="2:17" ht="12" customHeight="1" x14ac:dyDescent="0.2">
      <c r="B502" s="379"/>
      <c r="F502" s="383"/>
      <c r="G502" s="397"/>
      <c r="N502" s="425"/>
      <c r="O502" s="425"/>
    </row>
    <row r="503" spans="2:17" ht="12" customHeight="1" x14ac:dyDescent="0.2">
      <c r="B503" s="379"/>
      <c r="F503" s="383"/>
      <c r="G503" s="397"/>
      <c r="N503" s="425"/>
      <c r="O503" s="425"/>
    </row>
    <row r="504" spans="2:17" ht="12" customHeight="1" x14ac:dyDescent="0.2">
      <c r="B504" s="379"/>
      <c r="F504" s="383"/>
      <c r="G504" s="397"/>
      <c r="N504" s="425"/>
      <c r="O504" s="425"/>
    </row>
    <row r="505" spans="2:17" ht="12" customHeight="1" x14ac:dyDescent="0.2">
      <c r="B505" s="379"/>
      <c r="F505" s="383"/>
      <c r="N505" s="425"/>
      <c r="O505" s="425"/>
    </row>
    <row r="506" spans="2:17" ht="12" customHeight="1" x14ac:dyDescent="0.2">
      <c r="B506" s="379"/>
      <c r="F506" s="383"/>
      <c r="N506" s="425"/>
      <c r="O506" s="425"/>
    </row>
    <row r="507" spans="2:17" ht="12" customHeight="1" x14ac:dyDescent="0.2">
      <c r="B507" s="379"/>
      <c r="F507" s="383"/>
      <c r="O507" s="425"/>
    </row>
    <row r="508" spans="2:17" ht="12" customHeight="1" x14ac:dyDescent="0.2">
      <c r="B508" s="379"/>
      <c r="F508" s="383"/>
      <c r="O508" s="425"/>
    </row>
    <row r="509" spans="2:17" ht="12" customHeight="1" x14ac:dyDescent="0.2">
      <c r="B509" s="379"/>
      <c r="F509" s="383"/>
      <c r="O509" s="425"/>
    </row>
    <row r="510" spans="2:17" ht="12" customHeight="1" x14ac:dyDescent="0.2">
      <c r="B510" s="379"/>
      <c r="F510" s="383"/>
      <c r="O510" s="425"/>
    </row>
    <row r="511" spans="2:17" ht="12" customHeight="1" x14ac:dyDescent="0.2">
      <c r="B511" s="379"/>
      <c r="F511" s="383"/>
      <c r="O511" s="425"/>
    </row>
    <row r="512" spans="2:17" ht="12" customHeight="1" x14ac:dyDescent="0.2">
      <c r="B512" s="379"/>
      <c r="F512" s="383"/>
      <c r="O512" s="425"/>
    </row>
    <row r="513" spans="2:16" ht="12" customHeight="1" x14ac:dyDescent="0.2">
      <c r="B513" s="379"/>
      <c r="F513" s="383"/>
      <c r="O513" s="425"/>
    </row>
    <row r="514" spans="2:16" ht="12" customHeight="1" x14ac:dyDescent="0.2">
      <c r="B514" s="379"/>
      <c r="F514" s="383"/>
      <c r="O514" s="425"/>
    </row>
    <row r="515" spans="2:16" ht="12" customHeight="1" x14ac:dyDescent="0.2">
      <c r="B515" s="379"/>
      <c r="F515" s="383"/>
      <c r="O515" s="425"/>
    </row>
    <row r="516" spans="2:16" ht="12" customHeight="1" x14ac:dyDescent="0.2">
      <c r="B516" s="379"/>
      <c r="F516" s="383"/>
      <c r="O516" s="425"/>
    </row>
    <row r="517" spans="2:16" ht="12" customHeight="1" x14ac:dyDescent="0.2">
      <c r="B517" s="379"/>
      <c r="F517" s="383"/>
      <c r="O517" s="425"/>
    </row>
    <row r="518" spans="2:16" ht="12" customHeight="1" x14ac:dyDescent="0.2">
      <c r="B518" s="379"/>
      <c r="F518" s="383"/>
      <c r="O518" s="425"/>
    </row>
    <row r="519" spans="2:16" ht="12" customHeight="1" x14ac:dyDescent="0.2">
      <c r="B519" s="379"/>
      <c r="F519" s="383"/>
      <c r="O519" s="425"/>
    </row>
    <row r="520" spans="2:16" ht="12" customHeight="1" x14ac:dyDescent="0.2">
      <c r="B520" s="379"/>
      <c r="F520" s="383"/>
      <c r="O520" s="425"/>
      <c r="P520" s="425"/>
    </row>
    <row r="521" spans="2:16" ht="12" customHeight="1" x14ac:dyDescent="0.2">
      <c r="B521" s="379"/>
      <c r="F521" s="383"/>
      <c r="O521" s="425"/>
      <c r="P521" s="425"/>
    </row>
    <row r="522" spans="2:16" ht="12" customHeight="1" x14ac:dyDescent="0.2">
      <c r="B522" s="379"/>
      <c r="F522" s="383"/>
      <c r="O522" s="425"/>
      <c r="P522" s="425"/>
    </row>
    <row r="523" spans="2:16" ht="12" customHeight="1" x14ac:dyDescent="0.2">
      <c r="B523" s="379"/>
      <c r="F523" s="383"/>
      <c r="O523" s="425"/>
      <c r="P523" s="425"/>
    </row>
    <row r="524" spans="2:16" ht="12" customHeight="1" x14ac:dyDescent="0.2">
      <c r="B524" s="379"/>
      <c r="F524" s="383"/>
      <c r="O524" s="425"/>
      <c r="P524" s="425"/>
    </row>
    <row r="525" spans="2:16" ht="12" customHeight="1" x14ac:dyDescent="0.2">
      <c r="B525" s="379"/>
      <c r="F525" s="383"/>
      <c r="O525" s="425"/>
      <c r="P525" s="425"/>
    </row>
    <row r="526" spans="2:16" ht="12" customHeight="1" x14ac:dyDescent="0.2">
      <c r="B526" s="379"/>
      <c r="F526" s="383"/>
      <c r="O526" s="425"/>
      <c r="P526" s="425"/>
    </row>
    <row r="527" spans="2:16" ht="12" customHeight="1" x14ac:dyDescent="0.2">
      <c r="B527" s="379"/>
      <c r="F527" s="383"/>
      <c r="O527" s="425"/>
      <c r="P527" s="425"/>
    </row>
    <row r="528" spans="2:16" ht="12" customHeight="1" x14ac:dyDescent="0.2">
      <c r="B528" s="379"/>
      <c r="F528" s="383"/>
      <c r="O528" s="425"/>
      <c r="P528" s="425"/>
    </row>
    <row r="529" spans="2:15" x14ac:dyDescent="0.2">
      <c r="B529" s="379"/>
      <c r="F529" s="383"/>
      <c r="N529" s="425"/>
      <c r="O529" s="425"/>
    </row>
    <row r="530" spans="2:15" x14ac:dyDescent="0.2">
      <c r="B530" s="379"/>
      <c r="F530" s="383"/>
      <c r="N530" s="425"/>
      <c r="O530" s="425"/>
    </row>
    <row r="531" spans="2:15" x14ac:dyDescent="0.2">
      <c r="B531" s="379"/>
      <c r="F531" s="383"/>
      <c r="N531" s="425"/>
      <c r="O531" s="425"/>
    </row>
    <row r="532" spans="2:15" x14ac:dyDescent="0.2">
      <c r="B532" s="379"/>
      <c r="F532" s="383"/>
      <c r="N532" s="425"/>
      <c r="O532" s="425"/>
    </row>
    <row r="533" spans="2:15" x14ac:dyDescent="0.2">
      <c r="B533" s="379"/>
      <c r="F533" s="383"/>
      <c r="N533" s="425"/>
      <c r="O533" s="425"/>
    </row>
    <row r="534" spans="2:15" x14ac:dyDescent="0.2">
      <c r="B534" s="379"/>
      <c r="F534" s="383"/>
      <c r="N534" s="425"/>
      <c r="O534" s="425"/>
    </row>
    <row r="535" spans="2:15" x14ac:dyDescent="0.2">
      <c r="B535" s="379"/>
      <c r="F535" s="383"/>
      <c r="N535" s="425"/>
      <c r="O535" s="425"/>
    </row>
    <row r="536" spans="2:15" x14ac:dyDescent="0.2">
      <c r="B536" s="379"/>
      <c r="F536" s="383"/>
      <c r="N536" s="425"/>
      <c r="O536" s="425"/>
    </row>
    <row r="537" spans="2:15" x14ac:dyDescent="0.2">
      <c r="B537" s="379"/>
      <c r="F537" s="383"/>
      <c r="N537" s="425"/>
      <c r="O537" s="425"/>
    </row>
    <row r="538" spans="2:15" x14ac:dyDescent="0.2">
      <c r="B538" s="379"/>
      <c r="F538" s="383"/>
      <c r="O538" s="425"/>
    </row>
    <row r="539" spans="2:15" x14ac:dyDescent="0.2">
      <c r="B539" s="379"/>
      <c r="F539" s="383"/>
      <c r="O539" s="425"/>
    </row>
    <row r="540" spans="2:15" x14ac:dyDescent="0.2">
      <c r="B540" s="379"/>
      <c r="F540" s="383"/>
      <c r="O540" s="425"/>
    </row>
    <row r="541" spans="2:15" x14ac:dyDescent="0.2">
      <c r="B541" s="379"/>
      <c r="F541" s="383"/>
      <c r="O541" s="425"/>
    </row>
    <row r="542" spans="2:15" x14ac:dyDescent="0.2">
      <c r="B542" s="379"/>
      <c r="F542" s="383"/>
      <c r="O542" s="425"/>
    </row>
    <row r="543" spans="2:15" x14ac:dyDescent="0.2">
      <c r="B543" s="379"/>
      <c r="F543" s="383"/>
      <c r="O543" s="425"/>
    </row>
    <row r="544" spans="2:15" x14ac:dyDescent="0.2">
      <c r="B544" s="379"/>
      <c r="F544" s="383"/>
      <c r="O544" s="425"/>
    </row>
    <row r="545" spans="2:15" x14ac:dyDescent="0.2">
      <c r="B545" s="379"/>
      <c r="F545" s="383"/>
      <c r="O545" s="425"/>
    </row>
    <row r="546" spans="2:15" x14ac:dyDescent="0.2">
      <c r="B546" s="379"/>
      <c r="F546" s="383"/>
      <c r="O546" s="425"/>
    </row>
    <row r="547" spans="2:15" x14ac:dyDescent="0.2">
      <c r="B547" s="379"/>
      <c r="F547" s="383"/>
      <c r="O547" s="425"/>
    </row>
    <row r="548" spans="2:15" x14ac:dyDescent="0.2">
      <c r="B548" s="379"/>
      <c r="F548" s="383"/>
      <c r="O548" s="425"/>
    </row>
    <row r="549" spans="2:15" x14ac:dyDescent="0.2">
      <c r="B549" s="379"/>
      <c r="F549" s="383"/>
      <c r="O549" s="425"/>
    </row>
    <row r="550" spans="2:15" x14ac:dyDescent="0.2">
      <c r="B550" s="379"/>
      <c r="F550" s="383"/>
      <c r="O550" s="425"/>
    </row>
    <row r="551" spans="2:15" x14ac:dyDescent="0.2">
      <c r="B551" s="379"/>
      <c r="F551" s="383"/>
      <c r="O551" s="425"/>
    </row>
    <row r="552" spans="2:15" x14ac:dyDescent="0.2">
      <c r="B552" s="379"/>
      <c r="F552" s="383"/>
      <c r="O552" s="425"/>
    </row>
    <row r="553" spans="2:15" x14ac:dyDescent="0.2">
      <c r="B553" s="379"/>
      <c r="F553" s="383"/>
      <c r="O553" s="425"/>
    </row>
    <row r="554" spans="2:15" x14ac:dyDescent="0.2">
      <c r="B554" s="379"/>
      <c r="F554" s="383"/>
      <c r="O554" s="425"/>
    </row>
    <row r="555" spans="2:15" x14ac:dyDescent="0.2">
      <c r="B555" s="379"/>
      <c r="F555" s="383"/>
      <c r="O555" s="425"/>
    </row>
    <row r="556" spans="2:15" x14ac:dyDescent="0.2">
      <c r="B556" s="379"/>
      <c r="F556" s="383"/>
      <c r="O556" s="425"/>
    </row>
    <row r="557" spans="2:15" x14ac:dyDescent="0.2">
      <c r="B557" s="379"/>
      <c r="F557" s="383"/>
      <c r="O557" s="425"/>
    </row>
    <row r="558" spans="2:15" x14ac:dyDescent="0.2">
      <c r="B558" s="379"/>
      <c r="F558" s="383"/>
      <c r="O558" s="425"/>
    </row>
    <row r="559" spans="2:15" x14ac:dyDescent="0.2">
      <c r="B559" s="379"/>
      <c r="F559" s="383"/>
      <c r="O559" s="425"/>
    </row>
    <row r="560" spans="2:15" x14ac:dyDescent="0.2">
      <c r="B560" s="379"/>
      <c r="F560" s="383"/>
      <c r="O560" s="425"/>
    </row>
    <row r="561" spans="2:15" x14ac:dyDescent="0.2">
      <c r="B561" s="379"/>
      <c r="F561" s="383"/>
      <c r="O561" s="425"/>
    </row>
    <row r="562" spans="2:15" x14ac:dyDescent="0.2">
      <c r="B562" s="379"/>
      <c r="F562" s="383"/>
      <c r="O562" s="425"/>
    </row>
    <row r="563" spans="2:15" x14ac:dyDescent="0.2">
      <c r="B563" s="379"/>
      <c r="F563" s="383"/>
      <c r="O563" s="425"/>
    </row>
    <row r="564" spans="2:15" x14ac:dyDescent="0.2">
      <c r="B564" s="379"/>
      <c r="F564" s="383"/>
      <c r="O564" s="425"/>
    </row>
    <row r="565" spans="2:15" x14ac:dyDescent="0.2">
      <c r="B565" s="379"/>
      <c r="F565" s="383"/>
      <c r="O565" s="425"/>
    </row>
    <row r="566" spans="2:15" x14ac:dyDescent="0.2">
      <c r="B566" s="379"/>
      <c r="F566" s="383"/>
      <c r="O566" s="425"/>
    </row>
    <row r="567" spans="2:15" x14ac:dyDescent="0.2">
      <c r="B567" s="379"/>
      <c r="F567" s="383"/>
      <c r="O567" s="425"/>
    </row>
    <row r="568" spans="2:15" x14ac:dyDescent="0.2">
      <c r="B568" s="379"/>
      <c r="F568" s="383"/>
      <c r="O568" s="425"/>
    </row>
    <row r="569" spans="2:15" x14ac:dyDescent="0.2">
      <c r="B569" s="379"/>
      <c r="F569" s="383"/>
      <c r="O569" s="425"/>
    </row>
    <row r="570" spans="2:15" x14ac:dyDescent="0.2">
      <c r="B570" s="379"/>
      <c r="F570" s="383"/>
      <c r="O570" s="425"/>
    </row>
    <row r="571" spans="2:15" x14ac:dyDescent="0.2">
      <c r="B571" s="379"/>
      <c r="F571" s="383"/>
      <c r="N571" s="425"/>
      <c r="O571" s="425"/>
    </row>
    <row r="572" spans="2:15" x14ac:dyDescent="0.2">
      <c r="B572" s="379"/>
      <c r="F572" s="383"/>
      <c r="O572" s="425"/>
    </row>
    <row r="573" spans="2:15" x14ac:dyDescent="0.2">
      <c r="B573" s="379"/>
      <c r="F573" s="383"/>
      <c r="O573" s="425"/>
    </row>
    <row r="574" spans="2:15" x14ac:dyDescent="0.2">
      <c r="B574" s="379"/>
      <c r="F574" s="383"/>
      <c r="O574" s="425"/>
    </row>
    <row r="575" spans="2:15" x14ac:dyDescent="0.2">
      <c r="B575" s="379"/>
      <c r="F575" s="383"/>
      <c r="O575" s="425"/>
    </row>
    <row r="576" spans="2:15" x14ac:dyDescent="0.2">
      <c r="B576" s="379"/>
      <c r="F576" s="383"/>
      <c r="O576" s="425"/>
    </row>
    <row r="577" spans="2:15" x14ac:dyDescent="0.2">
      <c r="B577" s="379"/>
      <c r="F577" s="383"/>
      <c r="O577" s="425"/>
    </row>
    <row r="578" spans="2:15" x14ac:dyDescent="0.2">
      <c r="B578" s="379"/>
      <c r="F578" s="383"/>
      <c r="O578" s="425"/>
    </row>
    <row r="579" spans="2:15" x14ac:dyDescent="0.2">
      <c r="B579" s="379"/>
      <c r="F579" s="383"/>
      <c r="O579" s="425"/>
    </row>
    <row r="580" spans="2:15" x14ac:dyDescent="0.2">
      <c r="B580" s="379"/>
      <c r="F580" s="383"/>
      <c r="O580" s="425"/>
    </row>
    <row r="581" spans="2:15" x14ac:dyDescent="0.2">
      <c r="B581" s="379"/>
      <c r="F581" s="383"/>
      <c r="O581" s="425"/>
    </row>
    <row r="582" spans="2:15" x14ac:dyDescent="0.2">
      <c r="B582" s="379"/>
      <c r="F582" s="383"/>
      <c r="O582" s="425"/>
    </row>
    <row r="583" spans="2:15" x14ac:dyDescent="0.2">
      <c r="B583" s="379"/>
      <c r="F583" s="383"/>
      <c r="O583" s="425"/>
    </row>
    <row r="584" spans="2:15" x14ac:dyDescent="0.2">
      <c r="B584" s="379"/>
      <c r="F584" s="383"/>
      <c r="O584" s="425"/>
    </row>
    <row r="585" spans="2:15" x14ac:dyDescent="0.2">
      <c r="B585" s="379"/>
      <c r="F585" s="383"/>
      <c r="O585" s="425"/>
    </row>
    <row r="586" spans="2:15" x14ac:dyDescent="0.2">
      <c r="B586" s="379"/>
      <c r="F586" s="383"/>
      <c r="O586" s="425"/>
    </row>
    <row r="587" spans="2:15" x14ac:dyDescent="0.2">
      <c r="B587" s="379"/>
      <c r="F587" s="383"/>
      <c r="O587" s="425"/>
    </row>
    <row r="588" spans="2:15" x14ac:dyDescent="0.2">
      <c r="B588" s="379"/>
      <c r="F588" s="383"/>
      <c r="O588" s="425"/>
    </row>
    <row r="589" spans="2:15" x14ac:dyDescent="0.2">
      <c r="B589" s="379"/>
      <c r="F589" s="383"/>
      <c r="O589" s="425"/>
    </row>
    <row r="590" spans="2:15" x14ac:dyDescent="0.2">
      <c r="B590" s="379"/>
      <c r="F590" s="383"/>
      <c r="O590" s="425"/>
    </row>
    <row r="591" spans="2:15" x14ac:dyDescent="0.2">
      <c r="B591" s="379"/>
      <c r="F591" s="383"/>
      <c r="O591" s="425"/>
    </row>
    <row r="592" spans="2:15" x14ac:dyDescent="0.2">
      <c r="B592" s="379"/>
      <c r="F592" s="383"/>
      <c r="O592" s="425"/>
    </row>
    <row r="593" spans="2:16" x14ac:dyDescent="0.2">
      <c r="B593" s="379"/>
      <c r="F593" s="383"/>
      <c r="O593" s="425"/>
    </row>
    <row r="594" spans="2:16" x14ac:dyDescent="0.2">
      <c r="B594" s="379"/>
      <c r="F594" s="383"/>
      <c r="O594" s="425"/>
    </row>
    <row r="595" spans="2:16" x14ac:dyDescent="0.2">
      <c r="B595" s="379"/>
      <c r="F595" s="383"/>
      <c r="O595" s="425"/>
    </row>
    <row r="596" spans="2:16" x14ac:dyDescent="0.2">
      <c r="B596" s="379"/>
      <c r="F596" s="383"/>
      <c r="O596" s="425"/>
    </row>
    <row r="597" spans="2:16" x14ac:dyDescent="0.2">
      <c r="B597" s="379"/>
      <c r="F597" s="383"/>
      <c r="O597" s="425"/>
    </row>
    <row r="598" spans="2:16" x14ac:dyDescent="0.2">
      <c r="B598" s="379"/>
      <c r="F598" s="383"/>
      <c r="O598" s="425"/>
    </row>
    <row r="599" spans="2:16" x14ac:dyDescent="0.2">
      <c r="B599" s="379"/>
      <c r="F599" s="383"/>
      <c r="O599" s="425"/>
      <c r="P599" s="425"/>
    </row>
    <row r="600" spans="2:16" x14ac:dyDescent="0.2">
      <c r="B600" s="379"/>
      <c r="F600" s="383"/>
      <c r="O600" s="425"/>
      <c r="P600" s="425"/>
    </row>
    <row r="601" spans="2:16" x14ac:dyDescent="0.2">
      <c r="B601" s="379"/>
      <c r="F601" s="383"/>
      <c r="O601" s="425"/>
      <c r="P601" s="425"/>
    </row>
    <row r="602" spans="2:16" x14ac:dyDescent="0.2">
      <c r="B602" s="379"/>
      <c r="F602" s="383"/>
      <c r="O602" s="425"/>
      <c r="P602" s="425"/>
    </row>
    <row r="603" spans="2:16" x14ac:dyDescent="0.2">
      <c r="B603" s="379"/>
      <c r="F603" s="383"/>
      <c r="O603" s="425"/>
      <c r="P603" s="425"/>
    </row>
    <row r="604" spans="2:16" x14ac:dyDescent="0.2">
      <c r="B604" s="379"/>
      <c r="F604" s="383"/>
      <c r="O604" s="425"/>
      <c r="P604" s="425"/>
    </row>
    <row r="605" spans="2:16" x14ac:dyDescent="0.2">
      <c r="B605" s="379"/>
      <c r="F605" s="383"/>
      <c r="O605" s="425"/>
      <c r="P605" s="425"/>
    </row>
    <row r="606" spans="2:16" x14ac:dyDescent="0.2">
      <c r="B606" s="379"/>
      <c r="F606" s="383"/>
      <c r="O606" s="425"/>
      <c r="P606" s="425"/>
    </row>
    <row r="607" spans="2:16" x14ac:dyDescent="0.2">
      <c r="B607" s="379"/>
      <c r="F607" s="383"/>
      <c r="O607" s="425"/>
      <c r="P607" s="425"/>
    </row>
    <row r="608" spans="2:16" x14ac:dyDescent="0.2">
      <c r="B608" s="379"/>
      <c r="F608" s="383"/>
      <c r="O608" s="425"/>
    </row>
    <row r="609" spans="2:15" x14ac:dyDescent="0.2">
      <c r="B609" s="379"/>
      <c r="F609" s="383"/>
      <c r="O609" s="425"/>
    </row>
    <row r="610" spans="2:15" x14ac:dyDescent="0.2">
      <c r="B610" s="379"/>
      <c r="F610" s="383"/>
      <c r="O610" s="425"/>
    </row>
    <row r="611" spans="2:15" x14ac:dyDescent="0.2">
      <c r="B611" s="379"/>
      <c r="F611" s="383"/>
      <c r="O611" s="425"/>
    </row>
    <row r="612" spans="2:15" x14ac:dyDescent="0.2">
      <c r="B612" s="379"/>
      <c r="F612" s="383"/>
      <c r="O612" s="425"/>
    </row>
    <row r="613" spans="2:15" x14ac:dyDescent="0.2">
      <c r="B613" s="379"/>
      <c r="F613" s="383"/>
      <c r="O613" s="425"/>
    </row>
    <row r="614" spans="2:15" x14ac:dyDescent="0.2">
      <c r="B614" s="379"/>
      <c r="F614" s="383"/>
      <c r="O614" s="425"/>
    </row>
    <row r="615" spans="2:15" x14ac:dyDescent="0.2">
      <c r="B615" s="379"/>
      <c r="F615" s="383"/>
      <c r="O615" s="425"/>
    </row>
    <row r="616" spans="2:15" x14ac:dyDescent="0.2">
      <c r="B616" s="379"/>
      <c r="F616" s="383"/>
      <c r="O616" s="425"/>
    </row>
    <row r="617" spans="2:15" x14ac:dyDescent="0.2">
      <c r="B617" s="379"/>
      <c r="F617" s="383"/>
      <c r="O617" s="425"/>
    </row>
    <row r="618" spans="2:15" x14ac:dyDescent="0.2">
      <c r="B618" s="379"/>
      <c r="F618" s="383"/>
      <c r="O618" s="425"/>
    </row>
    <row r="619" spans="2:15" x14ac:dyDescent="0.2">
      <c r="B619" s="379"/>
      <c r="F619" s="383"/>
      <c r="O619" s="425"/>
    </row>
    <row r="620" spans="2:15" x14ac:dyDescent="0.2">
      <c r="B620" s="379"/>
      <c r="F620" s="383"/>
      <c r="O620" s="425"/>
    </row>
    <row r="621" spans="2:15" x14ac:dyDescent="0.2">
      <c r="B621" s="379"/>
      <c r="F621" s="383"/>
      <c r="O621" s="425"/>
    </row>
    <row r="622" spans="2:15" x14ac:dyDescent="0.2">
      <c r="B622" s="379"/>
      <c r="F622" s="383"/>
      <c r="O622" s="425"/>
    </row>
    <row r="623" spans="2:15" x14ac:dyDescent="0.2">
      <c r="B623" s="379"/>
      <c r="F623" s="383"/>
      <c r="O623" s="425"/>
    </row>
    <row r="624" spans="2:15" x14ac:dyDescent="0.2">
      <c r="B624" s="379"/>
      <c r="F624" s="383"/>
      <c r="O624" s="425"/>
    </row>
    <row r="625" spans="2:17" x14ac:dyDescent="0.2">
      <c r="B625" s="379"/>
      <c r="F625" s="383"/>
      <c r="O625" s="425"/>
    </row>
    <row r="626" spans="2:17" x14ac:dyDescent="0.2">
      <c r="B626" s="379"/>
      <c r="F626" s="383"/>
      <c r="O626" s="425"/>
    </row>
    <row r="627" spans="2:17" x14ac:dyDescent="0.2">
      <c r="B627" s="379"/>
      <c r="F627" s="383"/>
      <c r="O627" s="425"/>
    </row>
    <row r="628" spans="2:17" x14ac:dyDescent="0.2">
      <c r="B628" s="379"/>
      <c r="F628" s="383"/>
      <c r="O628" s="425"/>
    </row>
    <row r="629" spans="2:17" x14ac:dyDescent="0.2">
      <c r="B629" s="379"/>
      <c r="F629" s="383"/>
      <c r="O629" s="425"/>
    </row>
    <row r="630" spans="2:17" x14ac:dyDescent="0.2">
      <c r="B630" s="379"/>
      <c r="F630" s="383"/>
      <c r="O630" s="425"/>
    </row>
    <row r="631" spans="2:17" x14ac:dyDescent="0.2">
      <c r="B631" s="379"/>
      <c r="F631" s="383"/>
      <c r="O631" s="425"/>
      <c r="Q631" s="642"/>
    </row>
    <row r="632" spans="2:17" x14ac:dyDescent="0.2">
      <c r="B632" s="379"/>
      <c r="F632" s="383"/>
      <c r="O632" s="425"/>
      <c r="Q632" s="642"/>
    </row>
    <row r="633" spans="2:17" x14ac:dyDescent="0.2">
      <c r="B633" s="379"/>
      <c r="F633" s="383"/>
      <c r="O633" s="425"/>
      <c r="Q633" s="642"/>
    </row>
    <row r="634" spans="2:17" x14ac:dyDescent="0.2">
      <c r="B634" s="379"/>
      <c r="F634" s="383"/>
      <c r="O634" s="425"/>
      <c r="Q634" s="642"/>
    </row>
    <row r="635" spans="2:17" x14ac:dyDescent="0.2">
      <c r="B635" s="379"/>
      <c r="F635" s="383"/>
      <c r="O635" s="425"/>
      <c r="Q635" s="642"/>
    </row>
    <row r="636" spans="2:17" x14ac:dyDescent="0.2">
      <c r="B636" s="379"/>
      <c r="F636" s="383"/>
      <c r="O636" s="425"/>
      <c r="Q636" s="642"/>
    </row>
    <row r="637" spans="2:17" x14ac:dyDescent="0.2">
      <c r="B637" s="379"/>
      <c r="F637" s="383"/>
      <c r="O637" s="425"/>
      <c r="Q637" s="642"/>
    </row>
    <row r="638" spans="2:17" x14ac:dyDescent="0.2">
      <c r="B638" s="379"/>
      <c r="F638" s="383"/>
      <c r="O638" s="425"/>
      <c r="Q638" s="642"/>
    </row>
    <row r="639" spans="2:17" x14ac:dyDescent="0.2">
      <c r="B639" s="379"/>
      <c r="F639" s="383"/>
      <c r="O639" s="425"/>
      <c r="Q639" s="642"/>
    </row>
    <row r="640" spans="2:17" x14ac:dyDescent="0.2">
      <c r="B640" s="379"/>
      <c r="F640" s="383"/>
      <c r="O640" s="425"/>
      <c r="Q640" s="642"/>
    </row>
    <row r="641" spans="2:15" x14ac:dyDescent="0.2">
      <c r="B641" s="379"/>
      <c r="F641" s="383"/>
      <c r="O641" s="425"/>
    </row>
    <row r="642" spans="2:15" x14ac:dyDescent="0.2">
      <c r="B642" s="379"/>
      <c r="F642" s="383"/>
      <c r="O642" s="425"/>
    </row>
    <row r="643" spans="2:15" x14ac:dyDescent="0.2">
      <c r="B643" s="379"/>
      <c r="F643" s="383"/>
      <c r="O643" s="425"/>
    </row>
    <row r="644" spans="2:15" x14ac:dyDescent="0.2">
      <c r="B644" s="379"/>
      <c r="F644" s="383"/>
      <c r="O644" s="425"/>
    </row>
    <row r="645" spans="2:15" x14ac:dyDescent="0.2">
      <c r="B645" s="379"/>
      <c r="F645" s="383"/>
      <c r="O645" s="425"/>
    </row>
    <row r="646" spans="2:15" x14ac:dyDescent="0.2">
      <c r="B646" s="379"/>
      <c r="F646" s="383"/>
      <c r="O646" s="425"/>
    </row>
    <row r="647" spans="2:15" x14ac:dyDescent="0.2">
      <c r="B647" s="379"/>
      <c r="F647" s="383"/>
      <c r="O647" s="425"/>
    </row>
    <row r="648" spans="2:15" x14ac:dyDescent="0.2">
      <c r="B648" s="379"/>
      <c r="F648" s="383"/>
      <c r="O648" s="425"/>
    </row>
  </sheetData>
  <mergeCells count="2">
    <mergeCell ref="H492:H494"/>
    <mergeCell ref="H496:I496"/>
  </mergeCells>
  <dataValidations xWindow="1111" yWindow="910" count="2">
    <dataValidation type="list" allowBlank="1" showInputMessage="1" showErrorMessage="1" sqref="H789:H1048576" xr:uid="{00000000-0002-0000-0000-000000000000}">
      <formula1>$B$2:$B$12</formula1>
    </dataValidation>
    <dataValidation allowBlank="1" showInputMessage="1" showErrorMessage="1" promptTitle="ΠΡΟΣΟΧΗ" prompt="Παρακαλώ πληκτρολογήστε την ταχυδρομική διεύθυνση με ΚΕΦΑΛΑΙΟΥΣ ΧΑΡΑΚΤΗΡΕΣ σε ένα μόνο κελί και σε μία γραμμή, ως ακολούθως:_x000a__x000a_ΟΔΟΣ ΑΡΙΘΜΟΣ, ΠΟΛΗ, ΝΟΜΟΣ, ΤΚ" sqref="O2:O468" xr:uid="{00000000-0002-0000-0000-000001000000}"/>
  </dataValidations>
  <hyperlinks>
    <hyperlink ref="Q60" r:id="rId1" display="mail@2lyk-p-falir.att.sch.gr" xr:uid="{00000000-0004-0000-0000-000000000000}"/>
    <hyperlink ref="Q57" r:id="rId2" display="mail@1lyk-argyr.att.sch.gr" xr:uid="{00000000-0004-0000-0000-000001000000}"/>
    <hyperlink ref="Q53" r:id="rId3" xr:uid="{00000000-0004-0000-0000-000002000000}"/>
    <hyperlink ref="Q47" r:id="rId4" xr:uid="{00000000-0004-0000-0000-000003000000}"/>
  </hyperlinks>
  <pageMargins left="3.937007874015748E-2" right="3.937007874015748E-2" top="0.74803149606299213" bottom="0.74803149606299213" header="0.31496062992125984" footer="0.31496062992125984"/>
  <pageSetup paperSize="9" scale="61" fitToHeight="0" pageOrder="overThenDown" orientation="landscape" r:id="rId5"/>
  <headerFooter>
    <oddHeader>&amp;C&amp;"Trebuchet MS,Έντονα"&amp;10ΚΡΑΤΙΚΟ ΠΙΣΤΟΠΟΙΗΤΙΚΟ ΓΛΩΣΣΟΜΑΘΕΙΑΣ&amp;"Trebuchet MS,Κανονικά"
ΕΞΕΤΑΣΕΙΣ ΜΑΪΟΥ 2025</oddHeader>
    <oddFooter>&amp;C&amp;P/&amp;N</oddFooter>
  </headerFooter>
  <rowBreaks count="8" manualBreakCount="8">
    <brk id="56" min="2" max="10" man="1"/>
    <brk id="116" min="2" max="10" man="1"/>
    <brk id="176" min="2" max="10" man="1"/>
    <brk id="233" min="2" max="10" man="1"/>
    <brk id="283" min="2" max="10" man="1"/>
    <brk id="337" min="2" max="10" man="1"/>
    <brk id="388" min="2" max="10" man="1"/>
    <brk id="443" min="2" max="10" man="1"/>
  </rowBreaks>
  <colBreaks count="1" manualBreakCount="1">
    <brk id="15" max="468" man="1"/>
  </col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111" yWindow="910" count="5">
        <x14:dataValidation type="list" allowBlank="1" showInputMessage="1" showErrorMessage="1" xr:uid="{00000000-0002-0000-0000-000002000000}">
          <x14:formula1>
            <xm:f>DataSheet!$C$2:$C$4</xm:f>
          </x14:formula1>
          <xm:sqref>I497:K1048576 I470:I471 L470:M471 J470:K470 L475:M475 I475 L479:M479 I479 L483:M483 I483 L487:M487 I487 L492:M492 I492 L495:M1048576 I495:K495 I2:I372 I374:I375 I377:I468</xm:sqref>
        </x14:dataValidation>
        <x14:dataValidation type="list" allowBlank="1" showInputMessage="1" showErrorMessage="1" xr:uid="{00000000-0002-0000-0000-000003000000}">
          <x14:formula1>
            <xm:f>DataSheet!$B$2:$B$8</xm:f>
          </x14:formula1>
          <xm:sqref>H470:H471 H497:H788 H475 H479 H483 H487 H44:H65 H495 H32:H40 H69:H357 H373:H468</xm:sqref>
        </x14:dataValidation>
        <x14:dataValidation type="list" allowBlank="1" showInputMessage="1" showErrorMessage="1" xr:uid="{00000000-0002-0000-0000-000004000000}">
          <x14:formula1>
            <xm:f>DataSheet!$B$2:$B$7</xm:f>
          </x14:formula1>
          <xm:sqref>H66:H68 H2:H31 H41:H43 H358:H372</xm:sqref>
        </x14:dataValidation>
        <x14:dataValidation type="list" allowBlank="1" showInputMessage="1" showErrorMessage="1" xr:uid="{00000000-0002-0000-0000-000005000000}">
          <x14:formula1>
            <xm:f>DataSheet!$C$2:$C$6</xm:f>
          </x14:formula1>
          <xm:sqref>I373 I376</xm:sqref>
        </x14:dataValidation>
        <x14:dataValidation type="list" allowBlank="1" showInputMessage="1" showErrorMessage="1" xr:uid="{00000000-0002-0000-0000-000006000000}">
          <x14:formula1>
            <xm:f>DataSheet!$A$2:A$43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activeCell="D16" sqref="D16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4" max="4" width="41.28515625" customWidth="1"/>
    <col min="5" max="5" width="34" customWidth="1"/>
    <col min="6" max="8" width="9.140625" customWidth="1"/>
  </cols>
  <sheetData>
    <row r="1" spans="1:5" ht="4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125</v>
      </c>
      <c r="E1" s="1" t="s">
        <v>126</v>
      </c>
    </row>
    <row r="2" spans="1:5" ht="15.75" thickTop="1" x14ac:dyDescent="0.25">
      <c r="A2" t="s">
        <v>53</v>
      </c>
      <c r="B2" t="s">
        <v>3</v>
      </c>
      <c r="C2" t="s">
        <v>8</v>
      </c>
      <c r="D2" t="s">
        <v>122</v>
      </c>
      <c r="E2" t="s">
        <v>127</v>
      </c>
    </row>
    <row r="3" spans="1:5" x14ac:dyDescent="0.25">
      <c r="A3" t="s">
        <v>103</v>
      </c>
      <c r="B3" t="s">
        <v>4</v>
      </c>
      <c r="C3" t="s">
        <v>9</v>
      </c>
      <c r="D3" t="s">
        <v>124</v>
      </c>
      <c r="E3" t="s">
        <v>128</v>
      </c>
    </row>
    <row r="4" spans="1:5" x14ac:dyDescent="0.25">
      <c r="A4" t="s">
        <v>11</v>
      </c>
      <c r="B4" t="s">
        <v>5</v>
      </c>
      <c r="C4" t="s">
        <v>10</v>
      </c>
      <c r="D4" t="s">
        <v>123</v>
      </c>
    </row>
    <row r="5" spans="1:5" ht="17.25" x14ac:dyDescent="0.25">
      <c r="A5" t="s">
        <v>12</v>
      </c>
      <c r="B5" t="s">
        <v>6</v>
      </c>
      <c r="C5" t="s">
        <v>381</v>
      </c>
    </row>
    <row r="6" spans="1:5" ht="17.25" x14ac:dyDescent="0.25">
      <c r="A6" t="s">
        <v>13</v>
      </c>
      <c r="B6" t="s">
        <v>7</v>
      </c>
      <c r="C6" t="s">
        <v>382</v>
      </c>
    </row>
    <row r="7" spans="1:5" x14ac:dyDescent="0.25">
      <c r="A7" t="s">
        <v>14</v>
      </c>
      <c r="B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15</v>
      </c>
    </row>
    <row r="11" spans="1:5" x14ac:dyDescent="0.25">
      <c r="A11" t="s">
        <v>16</v>
      </c>
    </row>
    <row r="12" spans="1:5" x14ac:dyDescent="0.25">
      <c r="A12" t="s">
        <v>17</v>
      </c>
    </row>
    <row r="13" spans="1:5" x14ac:dyDescent="0.25">
      <c r="A13" t="s">
        <v>18</v>
      </c>
    </row>
    <row r="14" spans="1:5" x14ac:dyDescent="0.25">
      <c r="A14" t="s">
        <v>50</v>
      </c>
    </row>
    <row r="15" spans="1:5" x14ac:dyDescent="0.25">
      <c r="A15" t="s">
        <v>51</v>
      </c>
    </row>
    <row r="16" spans="1:5" x14ac:dyDescent="0.25">
      <c r="A16" t="s">
        <v>52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153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102</v>
      </c>
    </row>
  </sheetData>
  <dataValidations count="1">
    <dataValidation type="list" allowBlank="1" showInputMessage="1" showErrorMessage="1" sqref="B2:B8" xr:uid="{00000000-0002-0000-0100-000000000000}">
      <formula1>$B$2:$B$8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ΕΞΕΤΑΣΤΙΚΑ ΚΕΝΤΡΑ 2025Α</vt:lpstr>
      <vt:lpstr>DataSheet</vt:lpstr>
      <vt:lpstr>'ΕΞΕΤΑΣΤΙΚΑ ΚΕΝΤΡΑ 2025Α'!Print_Area</vt:lpstr>
      <vt:lpstr>'ΕΞΕΤΑΣΤΙΚΑ ΚΕΝΤΡΑ 2025Α'!Print_Titles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ekdromes</cp:lastModifiedBy>
  <cp:lastPrinted>2025-03-26T05:12:29Z</cp:lastPrinted>
  <dcterms:created xsi:type="dcterms:W3CDTF">2021-03-05T09:24:43Z</dcterms:created>
  <dcterms:modified xsi:type="dcterms:W3CDTF">2025-04-01T05:24:07Z</dcterms:modified>
</cp:coreProperties>
</file>