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ΔΠ" sheetId="1" r:id="rId1"/>
    <sheet name="ΛΕΙΤΟΥΡΓΙΚΑ ΥΠΕΡΑΡΙΘΜΟΙ" sheetId="2" r:id="rId2"/>
    <sheet name="ΑΠΟΣΠΑΣΜΕΝΩΝ" sheetId="3" r:id="rId3"/>
  </sheets>
  <definedNames/>
  <calcPr fullCalcOnLoad="1"/>
</workbook>
</file>

<file path=xl/comments3.xml><?xml version="1.0" encoding="utf-8"?>
<comments xmlns="http://schemas.openxmlformats.org/spreadsheetml/2006/main">
  <authors>
    <author>xrs</author>
  </authors>
  <commentList>
    <comment ref="H18" authorId="0">
      <text>
        <r>
          <rPr>
            <b/>
            <sz val="8"/>
            <rFont val="Tahoma"/>
            <family val="2"/>
          </rPr>
          <t>xrs:</t>
        </r>
        <r>
          <rPr>
            <sz val="8"/>
            <rFont val="Tahoma"/>
            <family val="2"/>
          </rPr>
          <t xml:space="preserve">
ΠΑΙΔΙ:&gt;80%</t>
        </r>
      </text>
    </comment>
    <comment ref="G22" authorId="0">
      <text>
        <r>
          <rPr>
            <b/>
            <sz val="8"/>
            <rFont val="Tahoma"/>
            <family val="2"/>
          </rPr>
          <t>xrs:</t>
        </r>
        <r>
          <rPr>
            <sz val="8"/>
            <rFont val="Tahoma"/>
            <family val="2"/>
          </rPr>
          <t xml:space="preserve">
3ΠΑΙΔΙΑ</t>
        </r>
      </text>
    </comment>
    <comment ref="H29" authorId="0">
      <text>
        <r>
          <rPr>
            <b/>
            <sz val="8"/>
            <rFont val="Tahoma"/>
            <family val="2"/>
          </rPr>
          <t>xrs:</t>
        </r>
        <r>
          <rPr>
            <sz val="8"/>
            <rFont val="Tahoma"/>
            <family val="2"/>
          </rPr>
          <t xml:space="preserve">
ΙΔΙΟΣ:&gt;80</t>
        </r>
      </text>
    </comment>
    <comment ref="H41" authorId="0">
      <text>
        <r>
          <rPr>
            <b/>
            <sz val="8"/>
            <rFont val="Tahoma"/>
            <family val="2"/>
          </rPr>
          <t>xrs:</t>
        </r>
        <r>
          <rPr>
            <sz val="8"/>
            <rFont val="Tahoma"/>
            <family val="2"/>
          </rPr>
          <t xml:space="preserve">
ΓΟΝΕΑΣ: 50-60%</t>
        </r>
      </text>
    </comment>
  </commentList>
</comments>
</file>

<file path=xl/sharedStrings.xml><?xml version="1.0" encoding="utf-8"?>
<sst xmlns="http://schemas.openxmlformats.org/spreadsheetml/2006/main" count="419" uniqueCount="267">
  <si>
    <t>Επώνυμο</t>
  </si>
  <si>
    <t>Όνομα</t>
  </si>
  <si>
    <t>Κλάδος</t>
  </si>
  <si>
    <t>Οργανική θέση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</si>
  <si>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</si>
  <si>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</si>
  <si>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</si>
  <si>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</si>
  <si>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</si>
  <si>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ΨΙΛΟΔΗΜΗΤΡΑΚΟΠΟΥΛΟΣ</t>
  </si>
  <si>
    <t>ΔΗΜΗΤΡΙΟΣ</t>
  </si>
  <si>
    <t>ΠΕ01</t>
  </si>
  <si>
    <t>ΚΟΥΝΑΣ</t>
  </si>
  <si>
    <t>ΑΛΕΞΙΟΣ</t>
  </si>
  <si>
    <t>ΡΟΥΓΚΑΛΑ</t>
  </si>
  <si>
    <t>ΚΩΝΣΤΑΝΤΙΝΑ</t>
  </si>
  <si>
    <t>ΓΑΛΑΝΗ</t>
  </si>
  <si>
    <t>ΠΑΝΑΓΙΩΤΑ</t>
  </si>
  <si>
    <t>ΑΙΚΑΤΕΡΙΝΗ</t>
  </si>
  <si>
    <t>ΝΕΚΤΑΡΙΟΣ</t>
  </si>
  <si>
    <t>ΠΑΠΑΔΟΠΟΥΛΟΣ</t>
  </si>
  <si>
    <t>ΠΕΤΡΟΣ</t>
  </si>
  <si>
    <t>Δήμος ή κοινότητα εντοπιότητας</t>
  </si>
  <si>
    <t>Δήμος ή κοινότ. εργασίας συζύγου</t>
  </si>
  <si>
    <t>ΠΥΡΓΟΥ</t>
  </si>
  <si>
    <t>ΖΑΧΑΡΩΣ</t>
  </si>
  <si>
    <t>ΗΛΙΔΑΣ</t>
  </si>
  <si>
    <t>ΓΥΜ. Ν. ΦΙΓΑΛΕΙΑΣ</t>
  </si>
  <si>
    <t>4ο ΓΕΝ. ΛΥΚ. ΠΥΡΓΟΥ</t>
  </si>
  <si>
    <t>ΓΥΜ. ΒΑΡΔΑΣ</t>
  </si>
  <si>
    <t>ΓΕΝ. ΛΥΚ. ΠΕΛΟΠΙΟΥ</t>
  </si>
  <si>
    <t>ΓΥΜ. ΤΡΑΓΑΝΟΥ</t>
  </si>
  <si>
    <t>1ο ΕΠΑΛ ΑΜΑΛΙΑΔΑΣ</t>
  </si>
  <si>
    <t xml:space="preserve">ΣΜΠΗΛΙΑ </t>
  </si>
  <si>
    <t>ΑΝΑΣΤΑΣΙΑ</t>
  </si>
  <si>
    <t>ΠΕ02</t>
  </si>
  <si>
    <t>ΣΥΨΑ</t>
  </si>
  <si>
    <t>ΒΑΣΙΛΙΚΗ</t>
  </si>
  <si>
    <t>ΓΕΝ. ΛΥΚ. ΒΑΡΔΑΣ</t>
  </si>
  <si>
    <t>ΕΛΕΝΗ</t>
  </si>
  <si>
    <t>ΠΕ03</t>
  </si>
  <si>
    <t xml:space="preserve">ΜΠΑΣΤΑΣ </t>
  </si>
  <si>
    <t>ΘΕΟΔΩΡΟΣ</t>
  </si>
  <si>
    <t>ΦΥΤΑΝΙΔΗΣ</t>
  </si>
  <si>
    <t>ΤΖΕΒΕΛΕΚΟΥ</t>
  </si>
  <si>
    <t>ΜΑΡΙΑ</t>
  </si>
  <si>
    <t>ΓΥΜ. ΠΥΡΓΟΥ ΕΣΠΕΡΙΝΟ</t>
  </si>
  <si>
    <t>1ο ΓΕΝ. ΛΥΚ. ΠΥΡΓΟΥ</t>
  </si>
  <si>
    <t>2ο ΓΕΝ. ΛΥΚ. ΠΥΡΓΟΥ</t>
  </si>
  <si>
    <t>ΠΕ04.01</t>
  </si>
  <si>
    <t>ΜΟΥΓΚΑΣΗΣ</t>
  </si>
  <si>
    <t>ΣΩΤΗΡΙΟΣ</t>
  </si>
  <si>
    <t>ΓΕΩΡΓΙΑ</t>
  </si>
  <si>
    <t>ΠΕ04.02</t>
  </si>
  <si>
    <t>ΓΥΜ. ΚΑΛΛΙΘΕΑΣ-ΛΤ</t>
  </si>
  <si>
    <t>3ο ΓΥΜ. ΠΥΡΓΟΥ</t>
  </si>
  <si>
    <t>ΔΡΑΚΟΠΟΥΛΟΥ</t>
  </si>
  <si>
    <t>ΡΩΞΑΝΗ</t>
  </si>
  <si>
    <t>ΠΕ16</t>
  </si>
  <si>
    <t>ΦΩΤΕΙΝΗ</t>
  </si>
  <si>
    <t>ΣΠΥΡΟΠΟΥΛΟΥ</t>
  </si>
  <si>
    <t>ΧΡΥΣΟΥΛΑ</t>
  </si>
  <si>
    <t>ΓΥΜ. ΛΕΧΑΙΝΩΝ</t>
  </si>
  <si>
    <t>ΓΥΜ. ΑΝΔΡΑΒΙΔΑΣ</t>
  </si>
  <si>
    <t>ΓΙΩΤΟΠΟΥΛΟΣ</t>
  </si>
  <si>
    <t>ΓΕΩΡΓΙΟΣ</t>
  </si>
  <si>
    <t>ΠΕ17.04</t>
  </si>
  <si>
    <t>1ο ΕΠΑΛ ΠΥΡΓΟΥ</t>
  </si>
  <si>
    <t>ΓΙΑΝΝΑΚΟΠΟΥΛΟΣ</t>
  </si>
  <si>
    <t>ΚΩΝΣΤΑΝΤΙΝΟΣ</t>
  </si>
  <si>
    <t>ΠΕ17.06</t>
  </si>
  <si>
    <t>ΣΙΔΗΡΟΚΑΣΤΡΙΤΗΣ</t>
  </si>
  <si>
    <t>ΑΛΚΙΒΙΑΔΗΣ-ΝΙΚΟΛΑΟΣ</t>
  </si>
  <si>
    <t>ΠΕ12.04</t>
  </si>
  <si>
    <t>1ο ΕΠΑΛ ΛΕΧΑΙΝΩΝ</t>
  </si>
  <si>
    <t>ΠΕ07</t>
  </si>
  <si>
    <t>ΑΔΑΜΟΠΟΥΛΟΥ</t>
  </si>
  <si>
    <t>ΕΥΠΡΑΞΙΑ</t>
  </si>
  <si>
    <t>ΠΕ08</t>
  </si>
  <si>
    <t>ΑΝΔΡΕΟΥ</t>
  </si>
  <si>
    <t>2ο ΓΥΜ. ΠΥΡΓΟΥ</t>
  </si>
  <si>
    <t>3ο ΓΥΜ. ΑΜΑΛΙΑΔΑΣ</t>
  </si>
  <si>
    <t>ΓΥΜ. ΖΑΧΑΡΩΣ</t>
  </si>
  <si>
    <t>1ο ΓΥΜ. ΠΥΡΓΟΥ</t>
  </si>
  <si>
    <t>ΙΩΑΝΝΗΣ</t>
  </si>
  <si>
    <t>ΧΡΗΣΤΟΣ</t>
  </si>
  <si>
    <t>ΔΗΜΗΤΡΑ</t>
  </si>
  <si>
    <t>ΓΥΜ. ΧΑΒΑΡΙΟΥ</t>
  </si>
  <si>
    <t>ΓΕΝ. ΛΥΚ. ΛΑΛΑ</t>
  </si>
  <si>
    <t>2ο ΕΠΑΛ ΑΜΑΛΙΑΔΑΣ</t>
  </si>
  <si>
    <t>ΓΕΝ. ΛΥΚ. ΑΝΔΡΑΒΙΔΑΣ</t>
  </si>
  <si>
    <t>ΠΑΡΑΤΗΡΗΣΕΙΣ</t>
  </si>
  <si>
    <t>ΣΥΜΠΛΗΡΩΝΕΙ ΓΥΜ. ΓΟΥΜΕΡΟΥ</t>
  </si>
  <si>
    <t>ΣΥΜΠΛΗΡΩΝΕΙ 2ο ΕΠΑΛ ΑΜΑΛΙΑΔΑΣ</t>
  </si>
  <si>
    <t>ΠΡΑΞΗ ΠΥΣΔΕ 22/10-9-2014</t>
  </si>
  <si>
    <t>Κλά­δος</t>
  </si>
  <si>
    <t>ΣΥΝΟΛΙΚΗ ΥΠΗΡΕΣΣ</t>
  </si>
  <si>
    <t>ΜΟΡΙΑ ΥΠΗΡΕΣΙΑΣ</t>
  </si>
  <si>
    <t>ΕΓΓΑΜΟΣ</t>
  </si>
  <si>
    <t>ΠΑΙΔΙΑ</t>
  </si>
  <si>
    <t>ΕΚ</t>
  </si>
  <si>
    <t>ΜΕΤΑΠΤΥΧ</t>
  </si>
  <si>
    <t>ΣΥΝ. ΜΟΡΙΩΝ</t>
  </si>
  <si>
    <t>ΣΧΟΛΕΙΟ</t>
  </si>
  <si>
    <t>ΡΑΥΤΟΠΟΥΛΟΥ</t>
  </si>
  <si>
    <t>ΡΟΔΟΥΛΑ</t>
  </si>
  <si>
    <t>11-0-0</t>
  </si>
  <si>
    <t xml:space="preserve">ΗΛΙΟΠΟΥΛΟΣ </t>
  </si>
  <si>
    <t>ΚΩΝ/ΝΟΣ</t>
  </si>
  <si>
    <t>11-2-0</t>
  </si>
  <si>
    <t>ΣΧΟΛΕΙΟ ΑΠΟΣΠΑΣΗΣ</t>
  </si>
  <si>
    <t>ΓΥΜ. ΒΑΣΙΛΑΚΙΟΥ</t>
  </si>
  <si>
    <t>ΜΠΙΘΑ</t>
  </si>
  <si>
    <t>ΕΥΓΕΝΙΑ</t>
  </si>
  <si>
    <t>16-8-7</t>
  </si>
  <si>
    <t>ΔΩΔΕΚΑΝΗΣΑ</t>
  </si>
  <si>
    <t>ΤΣΑΓΚΑΡΟΥΣΙΑΝΟΥ</t>
  </si>
  <si>
    <t>12-1-26</t>
  </si>
  <si>
    <t>ΤΖΙΦΑ</t>
  </si>
  <si>
    <t>ΣΤΑΥΡΟΥΛΑ</t>
  </si>
  <si>
    <t>18</t>
  </si>
  <si>
    <t>Δ ΑΘΗΝΩΝ</t>
  </si>
  <si>
    <t>ΧΡΙΣΤΟΔΟΥΛΟΠΟΥΛΟΣ</t>
  </si>
  <si>
    <t>9-0-0</t>
  </si>
  <si>
    <t xml:space="preserve">ΣΟΥΡΛΑΣ </t>
  </si>
  <si>
    <t>6-6-18</t>
  </si>
  <si>
    <t>ΠΑΠΑΔΟΠΟΥΛΟΥ</t>
  </si>
  <si>
    <t>6-3-0</t>
  </si>
  <si>
    <t>ΧΗΝΟΥ</t>
  </si>
  <si>
    <t>7-7-17</t>
  </si>
  <si>
    <t>ΖΑΚΥΝΘΟΣ</t>
  </si>
  <si>
    <t>ΜΠΑΣΤΑ</t>
  </si>
  <si>
    <t>ΙΟΥΛΙΑ</t>
  </si>
  <si>
    <t>7-0-24</t>
  </si>
  <si>
    <t>ΘΩΜΟΠΟΥΛΟΥ</t>
  </si>
  <si>
    <t>9-2-27</t>
  </si>
  <si>
    <t>ΒΟΥΛΤΟΣ</t>
  </si>
  <si>
    <t>5-2-22</t>
  </si>
  <si>
    <t>ΦΩΚΙΔΑ</t>
  </si>
  <si>
    <t>ΖΑΦΕΙΡΟΠΟΥΛΟΥ</t>
  </si>
  <si>
    <t>ΖΩΗ</t>
  </si>
  <si>
    <t>10-1-8</t>
  </si>
  <si>
    <t>ΑΡΣΕΝΟΓΛΟΥ</t>
  </si>
  <si>
    <t>ΣΟΦΙΑ</t>
  </si>
  <si>
    <t>5-0-13</t>
  </si>
  <si>
    <t>5</t>
  </si>
  <si>
    <t>ΚΑΒΑΛΑΣ</t>
  </si>
  <si>
    <t>ΓΕΝ. ΛΥΚ. ΛΕΧΑΙΝΩΝ</t>
  </si>
  <si>
    <t>ΓΥΜ. ΛΑΛΑ</t>
  </si>
  <si>
    <t>ΓΕΝ. ΛΥΚ. ΒΑΣΙΛΑΚΙΟΥ</t>
  </si>
  <si>
    <t>ΓΥΜ. ΒΑΡΘΟΛΟΜΙΟΥ ΜΟΥΣΙΚΟ</t>
  </si>
  <si>
    <t>2ο ΓΕΝ. ΛΥΚ. ΑΜΑΛΙΑΔΑΣ</t>
  </si>
  <si>
    <t>ΓΥΜ. ΜΥΡΤΙΑΣ-ΣΚΟΥΡΟΧΩΡΙΟΥ                       (ΘΑ ΣΥΜΠΛΗΡΩΝΕΙ 3ο ΓΥΜ. ΠΥΡΓΟΥ)</t>
  </si>
  <si>
    <t>ΓΕΝ. ΛΥΚ. ΒΑΡΘΟΛΟΜΙΟΥ</t>
  </si>
  <si>
    <t>ΓΙΑΝΝΑΚΟΠΟΥΛΟΥ</t>
  </si>
  <si>
    <t>ΑΘΑΝΑΣΙΑ</t>
  </si>
  <si>
    <t>ΚΟΡΙΝΘΙΑ</t>
  </si>
  <si>
    <t>ΓΥΜ. ΕΠΙΤΑΛΙΟΥ (ΘΑ ΣΥΜΠΛΗΡΩΝΕΙ ΓΥΜ. ΜΑΚΡΙΣΙΩΝ)</t>
  </si>
  <si>
    <t>ΛΥΚΟΣ</t>
  </si>
  <si>
    <t>ΕΠΑΜΕΙΝΩΝΔΑΣ</t>
  </si>
  <si>
    <t>6-0-4</t>
  </si>
  <si>
    <t>ΠΑΠΑΓΕΩΡΓΙΟΥ</t>
  </si>
  <si>
    <t>ΣΠΥΡΙΔΩΝ</t>
  </si>
  <si>
    <t>22-6-0</t>
  </si>
  <si>
    <t>ΓΑΛΑΝΟΠΟΥΛΟΥ</t>
  </si>
  <si>
    <t>8-0-1</t>
  </si>
  <si>
    <t>4</t>
  </si>
  <si>
    <t>ΦΩΤΙΑΔΗ</t>
  </si>
  <si>
    <t>6-3-1</t>
  </si>
  <si>
    <t>ΓΙΑΝΝΟΠΟΥΛΟΣ</t>
  </si>
  <si>
    <t>12-9-2</t>
  </si>
  <si>
    <t>ΜΥΛΗ</t>
  </si>
  <si>
    <t>ΧΡΙΣΤΙΝΑ</t>
  </si>
  <si>
    <t>8-1-16</t>
  </si>
  <si>
    <t>ΒΡΥΝΑΣ</t>
  </si>
  <si>
    <t>5-2-26</t>
  </si>
  <si>
    <t>ΠΙΠΠΑΣ</t>
  </si>
  <si>
    <t>ΑΧΙΛΛΕΥΣ</t>
  </si>
  <si>
    <t>4-9-0</t>
  </si>
  <si>
    <t>ΣΑΦΑΡΗ</t>
  </si>
  <si>
    <t>5-9-19</t>
  </si>
  <si>
    <t xml:space="preserve">ΘΕΟΔΩΡΟΠΟΥΛΟΥ </t>
  </si>
  <si>
    <t>ΚΕΦΑΛΛΟΝΙΑ</t>
  </si>
  <si>
    <t>ΑΡΚΑΔΙΑ</t>
  </si>
  <si>
    <t>1ο ΓΕΝ. ΛΥΚ. ΑΜΑΛΙΑΔΑΣ</t>
  </si>
  <si>
    <t>2ο ΓΥΜ. ΑΜΑΛΙΑΔΑΣ</t>
  </si>
  <si>
    <t>ΓΥΜ. ΣΙΜΟΠΟΥΛΟΥ</t>
  </si>
  <si>
    <t>ΕΙΔΙΚΟ ΕΠΑΓΓ. ΓΥΜ. ΠΥΡΓΟΥ</t>
  </si>
  <si>
    <t>ΕΣΠΕΡΙΝΟ ΓΥΜ. ΑΜΑΛΙΑΔΑΣ</t>
  </si>
  <si>
    <t>ΓΕΝ. ΛΥΚ. ΚΑΡΑΤΟΥΛΑ</t>
  </si>
  <si>
    <t>ΚΑΤΣΑΡΗ</t>
  </si>
  <si>
    <t>26-9-15</t>
  </si>
  <si>
    <t>ΚΑΛΛΙΜΩΡΟΣ</t>
  </si>
  <si>
    <t>16-5-0</t>
  </si>
  <si>
    <t>ΤΣΟΥΛΟΣ</t>
  </si>
  <si>
    <t>21-6-5</t>
  </si>
  <si>
    <t>ΧΡΙΣΤΟΠΟΥΛΟΣ</t>
  </si>
  <si>
    <t>10-11-12</t>
  </si>
  <si>
    <t>ΜΑΖΑΡΑΚΙΩΤΗΣ</t>
  </si>
  <si>
    <t>ΕΥΣΤΑΘΙΟΣ</t>
  </si>
  <si>
    <t>10-0-1</t>
  </si>
  <si>
    <t>ΑΛΕΞΑΝΔΡΟΠΟΥΛΟΥ</t>
  </si>
  <si>
    <t>ΑΛΕΞΑΝΔΡΑ</t>
  </si>
  <si>
    <t>11-8-4</t>
  </si>
  <si>
    <t>ΧΡΟΝΟΠΟΥΛΟΣ</t>
  </si>
  <si>
    <t>ΛΑΜΠΡΟΣ</t>
  </si>
  <si>
    <t>5-8-8</t>
  </si>
  <si>
    <t>ΧΡΙΣΤΑΚΟΠΟΥΛΟΣ</t>
  </si>
  <si>
    <t>ΔΗΜΟΣΘΕΝΗΣ</t>
  </si>
  <si>
    <t>15-5-0</t>
  </si>
  <si>
    <t>ΝΙΦΟΡΑ</t>
  </si>
  <si>
    <t>7-1-11</t>
  </si>
  <si>
    <t>6-2-22</t>
  </si>
  <si>
    <t>ΛΙΤΙΝΑΣ</t>
  </si>
  <si>
    <t>ΑΝΤΩΝΙΟΣ</t>
  </si>
  <si>
    <t>6-3-8</t>
  </si>
  <si>
    <t>Χ</t>
  </si>
  <si>
    <t>ΓΙΑΝΝΑΚΕΑΣ</t>
  </si>
  <si>
    <t>ΣΤΥΛΙΑΝΟΣ</t>
  </si>
  <si>
    <t>5-0-28</t>
  </si>
  <si>
    <t>ΗΛΙΟΠΟΥΛΟΣ</t>
  </si>
  <si>
    <t>ΒΑΣΙΛΕΙΟΣ</t>
  </si>
  <si>
    <t>5-0-0</t>
  </si>
  <si>
    <t>ΦΛΩΡΙΝΑ</t>
  </si>
  <si>
    <t>4-8-16</t>
  </si>
  <si>
    <t>ΚΥΚΛΑΔΕΣ</t>
  </si>
  <si>
    <t>ΜΕΓΚΛΗΣ</t>
  </si>
  <si>
    <t>13-0-0</t>
  </si>
  <si>
    <t>ΜΠΙΡΜΠΑ</t>
  </si>
  <si>
    <t>ΓΥΜ. ΕΠΙΤΑΛΙΟΥ</t>
  </si>
  <si>
    <t>3ο ΓΕΝ. ΛΥΚ. ΠΥΡΓΟΥ</t>
  </si>
  <si>
    <t xml:space="preserve">ΓΥΜ. ΜΥΡΤΙΑΣ-ΣΚΟΥΡΟΧΩΡΙΟΥ                    </t>
  </si>
  <si>
    <t>ΓΥΜ. ΣΑΒΑΛΙΩΝ</t>
  </si>
  <si>
    <t>ΓΕΝ. ΛΥΚ. ΖΑΧΑΡΩΣ</t>
  </si>
  <si>
    <t>ΓΕΝ. ΛΥΚ. ΚΡΕΣΤΕΝΩΝ</t>
  </si>
  <si>
    <t>ΓΥΜ. ΑΝΔΡΙΤΣΑΙΝΑΣ</t>
  </si>
  <si>
    <t>ΧΑΡΑΛΑΜΠΑΚΗΣ</t>
  </si>
  <si>
    <t>ΝΙΚΟΛΑΟΣ</t>
  </si>
  <si>
    <t>10-2-1</t>
  </si>
  <si>
    <t>ΜΑΣΣΑΛΑΣ</t>
  </si>
  <si>
    <t>ΜΑΡΙΟΣ</t>
  </si>
  <si>
    <t>9-7-26</t>
  </si>
  <si>
    <t>ΣΚΑΡΜΟΥΤΣΟΣ</t>
  </si>
  <si>
    <t>ΜΙΧΑΗΛ</t>
  </si>
  <si>
    <t>7-6-8</t>
  </si>
  <si>
    <t>ΚΟΥΜΕΝΤΑΚΟΣ</t>
  </si>
  <si>
    <t>ΣΤΑΜΑΤΙΟΣ</t>
  </si>
  <si>
    <t>5-2-0</t>
  </si>
  <si>
    <t xml:space="preserve">ΠΕΤΡΟΠΟΥΛΟΥ </t>
  </si>
  <si>
    <t>5-0-17</t>
  </si>
  <si>
    <t>ΓΥΜ. ΓΟΥΜΕΡΟΥ</t>
  </si>
  <si>
    <t xml:space="preserve">ΔΙΠΛΑ </t>
  </si>
  <si>
    <t>ΣΠΥΡΙΔΟΥΛΑ</t>
  </si>
  <si>
    <t>9-2-21</t>
  </si>
  <si>
    <t xml:space="preserve">ΒΑΒΛΕΚΑ </t>
  </si>
  <si>
    <t>ΛΕΥΚΟΘΕΑ</t>
  </si>
  <si>
    <t>ΠΕ09</t>
  </si>
  <si>
    <t>8-8-5</t>
  </si>
  <si>
    <t>ΤΖΟΥΜΕΡΚΙΩΤΗΣ</t>
  </si>
  <si>
    <t>ΓΥΜ. ΒΑΡΔΑΣ (ΘΑ ΣΥΜΠΛΗΡΩΝΕΙ ΓΕΛ ΒΑΡΔΑΣ)</t>
  </si>
  <si>
    <t>2ο ΕΠΑΛ ΠΥΡΓΟΥ</t>
  </si>
  <si>
    <t>ΘΑ ΣΥΜΠΛΗΡΩΝΕΙ ΓΥΜ. ΤΡΑΓΑΝΟΥ</t>
  </si>
  <si>
    <t>ΤΣΟΥΝΗ</t>
  </si>
  <si>
    <t>ΣΥΜΠΛΗΡΩΝΕΙ ΓΥΜ. ΛΑΛΑ</t>
  </si>
  <si>
    <t>ΘΑ ΣΥΜΠΛΗΡΩΝΕΙ ΓΥΜ. ΝΕΟΧΩΡΙΟΥ</t>
  </si>
  <si>
    <t>ΣΧΟΛΕΙΟ ΤΟΠΟΘΕΤΗΣΗΣ</t>
  </si>
  <si>
    <t>1ο ΕΠΑΛ ΛΕΧΑΙΝΩΝ                                                        (ΘΑ ΣΥΜΠΛΗΡΩΝΕΙ ΓΥΜ. ΤΡΑΓΑΝΟΥ)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</si>
</sst>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  <numFmt numFmtId="165" formatCode="0.000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1" applyNumberFormat="0" applyAlignment="0" applyProtection="0"/>
    <xf numFmtId="0" fontId="19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3" applyNumberFormat="0" applyAlignment="0" applyProtection="0"/>
    <xf numFmtId="0" fontId="2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>
      <alignment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21" borderId="1" applyNumberFormat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51" applyFont="1" applyFill="1" applyBorder="1" applyAlignment="1">
      <alignment vertical="top" wrapText="1"/>
      <protection/>
    </xf>
    <xf numFmtId="0" fontId="1" fillId="0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164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1" fillId="0" borderId="10" xfId="51" applyFont="1" applyFill="1" applyBorder="1" applyAlignment="1">
      <alignment horizontal="center" vertical="center" wrapText="1"/>
      <protection/>
    </xf>
    <xf numFmtId="164" fontId="1" fillId="0" borderId="10" xfId="51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6" fillId="24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22.28125" style="0" customWidth="1"/>
    <col min="2" max="2" width="17.7109375" style="0" customWidth="1"/>
    <col min="4" max="4" width="17.00390625" style="0" customWidth="1"/>
    <col min="5" max="5" width="9.140625" style="0" hidden="1" customWidth="1"/>
    <col min="6" max="7" width="0" style="0" hidden="1" customWidth="1"/>
    <col min="8" max="8" width="9.00390625" style="0" hidden="1" customWidth="1"/>
    <col min="10" max="10" width="13.57421875" style="0" customWidth="1"/>
    <col min="11" max="11" width="9.8515625" style="0" customWidth="1"/>
    <col min="12" max="12" width="35.140625" style="0" bestFit="1" customWidth="1"/>
  </cols>
  <sheetData>
    <row r="1" spans="1:12" ht="32.25" customHeight="1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5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22</v>
      </c>
      <c r="K2" s="8" t="s">
        <v>23</v>
      </c>
      <c r="L2" s="8" t="s">
        <v>91</v>
      </c>
    </row>
    <row r="3" spans="1:12" ht="24.75" customHeight="1">
      <c r="A3" s="9" t="s">
        <v>9</v>
      </c>
      <c r="B3" s="10" t="s">
        <v>10</v>
      </c>
      <c r="C3" s="10" t="s">
        <v>11</v>
      </c>
      <c r="D3" s="10" t="s">
        <v>27</v>
      </c>
      <c r="E3" s="11">
        <v>21.25</v>
      </c>
      <c r="F3" s="11">
        <v>56.99</v>
      </c>
      <c r="G3" s="11"/>
      <c r="H3" s="11"/>
      <c r="I3" s="11">
        <v>78.24</v>
      </c>
      <c r="J3" s="10"/>
      <c r="K3" s="10"/>
      <c r="L3" s="12"/>
    </row>
    <row r="4" spans="1:12" ht="24.75" customHeight="1">
      <c r="A4" s="9" t="s">
        <v>12</v>
      </c>
      <c r="B4" s="10" t="s">
        <v>13</v>
      </c>
      <c r="C4" s="10" t="s">
        <v>11</v>
      </c>
      <c r="D4" s="10" t="s">
        <v>28</v>
      </c>
      <c r="E4" s="11">
        <v>31.87</v>
      </c>
      <c r="F4" s="11">
        <v>33.73</v>
      </c>
      <c r="G4" s="11">
        <v>0</v>
      </c>
      <c r="H4" s="11">
        <v>0</v>
      </c>
      <c r="I4" s="11">
        <v>65.6</v>
      </c>
      <c r="J4" s="10" t="s">
        <v>24</v>
      </c>
      <c r="K4" s="10"/>
      <c r="L4" s="12"/>
    </row>
    <row r="5" spans="1:12" ht="24.75" customHeight="1">
      <c r="A5" s="9" t="s">
        <v>14</v>
      </c>
      <c r="B5" s="10" t="s">
        <v>15</v>
      </c>
      <c r="C5" s="10" t="s">
        <v>11</v>
      </c>
      <c r="D5" s="10" t="s">
        <v>29</v>
      </c>
      <c r="E5" s="11">
        <v>15.41</v>
      </c>
      <c r="F5" s="11">
        <v>43.33</v>
      </c>
      <c r="G5" s="11">
        <v>0</v>
      </c>
      <c r="H5" s="11">
        <v>0</v>
      </c>
      <c r="I5" s="11">
        <v>58.74</v>
      </c>
      <c r="J5" s="10"/>
      <c r="K5" s="10"/>
      <c r="L5" s="12"/>
    </row>
    <row r="6" spans="1:12" ht="24.75" customHeight="1">
      <c r="A6" s="9" t="s">
        <v>16</v>
      </c>
      <c r="B6" s="10" t="s">
        <v>17</v>
      </c>
      <c r="C6" s="10" t="s">
        <v>11</v>
      </c>
      <c r="D6" s="10" t="s">
        <v>30</v>
      </c>
      <c r="E6" s="11">
        <v>15</v>
      </c>
      <c r="F6" s="11">
        <v>16.87</v>
      </c>
      <c r="G6" s="11">
        <v>4</v>
      </c>
      <c r="H6" s="11">
        <v>21</v>
      </c>
      <c r="I6" s="11">
        <v>56.87</v>
      </c>
      <c r="J6" s="10" t="s">
        <v>24</v>
      </c>
      <c r="K6" s="10"/>
      <c r="L6" s="12" t="s">
        <v>92</v>
      </c>
    </row>
    <row r="7" spans="1:12" ht="24.75" customHeight="1">
      <c r="A7" s="9" t="s">
        <v>20</v>
      </c>
      <c r="B7" s="10" t="s">
        <v>21</v>
      </c>
      <c r="C7" s="10" t="s">
        <v>11</v>
      </c>
      <c r="D7" s="10" t="s">
        <v>32</v>
      </c>
      <c r="E7" s="11">
        <v>12.5</v>
      </c>
      <c r="F7" s="11">
        <v>15.3</v>
      </c>
      <c r="G7" s="11">
        <v>4</v>
      </c>
      <c r="H7" s="11">
        <v>21</v>
      </c>
      <c r="I7" s="11">
        <v>52.8</v>
      </c>
      <c r="J7" s="10"/>
      <c r="K7" s="10"/>
      <c r="L7" s="12" t="s">
        <v>93</v>
      </c>
    </row>
    <row r="8" spans="1:12" ht="24.75" customHeight="1">
      <c r="A8" s="9" t="s">
        <v>76</v>
      </c>
      <c r="B8" s="10" t="s">
        <v>77</v>
      </c>
      <c r="C8" s="10" t="s">
        <v>75</v>
      </c>
      <c r="D8" s="10" t="s">
        <v>63</v>
      </c>
      <c r="E8" s="11">
        <v>12.7</v>
      </c>
      <c r="F8" s="11">
        <v>19.74</v>
      </c>
      <c r="G8" s="11">
        <v>0</v>
      </c>
      <c r="H8" s="11">
        <v>0</v>
      </c>
      <c r="I8" s="11">
        <v>32.44</v>
      </c>
      <c r="J8" s="10"/>
      <c r="K8" s="10"/>
      <c r="L8" s="12"/>
    </row>
    <row r="9" spans="1:12" ht="24.75" customHeight="1">
      <c r="A9" s="9" t="s">
        <v>79</v>
      </c>
      <c r="B9" s="10" t="s">
        <v>18</v>
      </c>
      <c r="C9" s="10" t="s">
        <v>78</v>
      </c>
      <c r="D9" s="10" t="s">
        <v>62</v>
      </c>
      <c r="E9" s="11">
        <v>25</v>
      </c>
      <c r="F9" s="11">
        <v>21.58</v>
      </c>
      <c r="G9" s="11"/>
      <c r="H9" s="11"/>
      <c r="I9" s="11">
        <v>48.58</v>
      </c>
      <c r="J9" s="10"/>
      <c r="K9" s="10"/>
      <c r="L9" s="12"/>
    </row>
    <row r="10" spans="1:12" ht="24.75" customHeight="1">
      <c r="A10" s="9" t="s">
        <v>50</v>
      </c>
      <c r="B10" s="10" t="s">
        <v>51</v>
      </c>
      <c r="C10" s="10" t="s">
        <v>49</v>
      </c>
      <c r="D10" s="10" t="s">
        <v>38</v>
      </c>
      <c r="E10" s="11">
        <v>20.2</v>
      </c>
      <c r="F10" s="11">
        <v>30.33</v>
      </c>
      <c r="G10" s="11">
        <v>4</v>
      </c>
      <c r="H10" s="11">
        <v>4</v>
      </c>
      <c r="I10" s="11">
        <v>58.53</v>
      </c>
      <c r="J10" s="10"/>
      <c r="K10" s="10"/>
      <c r="L10" s="12"/>
    </row>
    <row r="11" spans="1:12" ht="24.75" customHeight="1">
      <c r="A11" s="9" t="s">
        <v>262</v>
      </c>
      <c r="B11" s="10" t="s">
        <v>39</v>
      </c>
      <c r="C11" s="10" t="s">
        <v>53</v>
      </c>
      <c r="D11" s="10" t="s">
        <v>88</v>
      </c>
      <c r="E11" s="11">
        <v>15.62</v>
      </c>
      <c r="F11" s="11">
        <v>28.76</v>
      </c>
      <c r="G11" s="11">
        <v>4</v>
      </c>
      <c r="H11" s="11">
        <v>4</v>
      </c>
      <c r="I11" s="11">
        <v>52.38</v>
      </c>
      <c r="J11" s="10"/>
      <c r="K11" s="10"/>
      <c r="L11" s="12" t="s">
        <v>263</v>
      </c>
    </row>
    <row r="12" spans="1:12" ht="24.75" customHeight="1">
      <c r="A12" s="9" t="s">
        <v>60</v>
      </c>
      <c r="B12" s="10" t="s">
        <v>61</v>
      </c>
      <c r="C12" s="10" t="s">
        <v>58</v>
      </c>
      <c r="D12" s="10" t="s">
        <v>63</v>
      </c>
      <c r="E12" s="11">
        <v>27.91</v>
      </c>
      <c r="F12" s="11">
        <v>56.22</v>
      </c>
      <c r="G12" s="11">
        <v>4</v>
      </c>
      <c r="H12" s="11">
        <v>8</v>
      </c>
      <c r="I12" s="11">
        <v>96.13</v>
      </c>
      <c r="J12" s="10" t="s">
        <v>26</v>
      </c>
      <c r="K12" s="10"/>
      <c r="L12" s="12" t="s">
        <v>261</v>
      </c>
    </row>
    <row r="13" spans="1:12" ht="24.75" customHeight="1">
      <c r="A13" s="9" t="s">
        <v>71</v>
      </c>
      <c r="B13" s="10" t="s">
        <v>72</v>
      </c>
      <c r="C13" s="10" t="s">
        <v>73</v>
      </c>
      <c r="D13" s="10" t="s">
        <v>74</v>
      </c>
      <c r="E13" s="11">
        <v>11.66</v>
      </c>
      <c r="F13" s="11">
        <v>16.16</v>
      </c>
      <c r="G13" s="11">
        <v>4</v>
      </c>
      <c r="H13" s="11">
        <v>4</v>
      </c>
      <c r="I13" s="11">
        <v>35.82</v>
      </c>
      <c r="J13" s="10"/>
      <c r="K13" s="10"/>
      <c r="L13" s="12"/>
    </row>
    <row r="14" spans="1:12" ht="24.75" customHeight="1">
      <c r="A14" s="9" t="s">
        <v>68</v>
      </c>
      <c r="B14" s="10" t="s">
        <v>69</v>
      </c>
      <c r="C14" s="10" t="s">
        <v>70</v>
      </c>
      <c r="D14" s="10" t="s">
        <v>74</v>
      </c>
      <c r="E14" s="11">
        <v>11.66</v>
      </c>
      <c r="F14" s="11">
        <v>16.81</v>
      </c>
      <c r="G14" s="11">
        <v>4</v>
      </c>
      <c r="H14" s="11">
        <v>8</v>
      </c>
      <c r="I14" s="11">
        <v>40.47</v>
      </c>
      <c r="J14" s="10"/>
      <c r="K14" s="10"/>
      <c r="L14" s="12"/>
    </row>
  </sheetData>
  <sheetProtection password="C60A" sheet="1"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2.28125" style="0" customWidth="1"/>
    <col min="2" max="2" width="14.421875" style="0" customWidth="1"/>
    <col min="3" max="3" width="11.00390625" style="0" customWidth="1"/>
    <col min="4" max="4" width="17.00390625" style="0" customWidth="1"/>
    <col min="6" max="6" width="11.421875" style="0" customWidth="1"/>
    <col min="8" max="8" width="35.57421875" style="0" customWidth="1"/>
  </cols>
  <sheetData>
    <row r="1" spans="1:8" ht="32.25" customHeight="1">
      <c r="A1" s="27" t="s">
        <v>94</v>
      </c>
      <c r="B1" s="27"/>
      <c r="C1" s="27"/>
      <c r="D1" s="27"/>
      <c r="E1" s="27"/>
      <c r="F1" s="27"/>
      <c r="G1" s="27"/>
      <c r="H1" s="27"/>
    </row>
    <row r="2" spans="1:8" ht="24.75" customHeight="1">
      <c r="A2" s="8" t="s">
        <v>0</v>
      </c>
      <c r="B2" s="8" t="s">
        <v>1</v>
      </c>
      <c r="C2" s="8" t="s">
        <v>2</v>
      </c>
      <c r="D2" s="8" t="s">
        <v>265</v>
      </c>
      <c r="E2" s="8" t="s">
        <v>8</v>
      </c>
      <c r="F2" s="8" t="s">
        <v>22</v>
      </c>
      <c r="G2" s="8" t="s">
        <v>23</v>
      </c>
      <c r="H2" s="8" t="s">
        <v>91</v>
      </c>
    </row>
    <row r="3" spans="1:8" ht="24.75" customHeight="1">
      <c r="A3" s="9" t="s">
        <v>33</v>
      </c>
      <c r="B3" s="13" t="s">
        <v>34</v>
      </c>
      <c r="C3" s="13" t="s">
        <v>35</v>
      </c>
      <c r="D3" s="13" t="s">
        <v>31</v>
      </c>
      <c r="E3" s="14">
        <v>82.49</v>
      </c>
      <c r="F3" s="14"/>
      <c r="G3" s="13"/>
      <c r="H3" s="15"/>
    </row>
    <row r="4" spans="1:8" ht="24.75" customHeight="1">
      <c r="A4" s="9" t="s">
        <v>36</v>
      </c>
      <c r="B4" s="13" t="s">
        <v>37</v>
      </c>
      <c r="C4" s="13" t="s">
        <v>35</v>
      </c>
      <c r="D4" s="13" t="s">
        <v>38</v>
      </c>
      <c r="E4" s="14">
        <v>27.94</v>
      </c>
      <c r="F4" s="14"/>
      <c r="G4" s="13"/>
      <c r="H4" s="15"/>
    </row>
    <row r="5" spans="1:8" ht="24.75" customHeight="1">
      <c r="A5" s="9" t="s">
        <v>41</v>
      </c>
      <c r="B5" s="13" t="s">
        <v>42</v>
      </c>
      <c r="C5" s="13" t="s">
        <v>40</v>
      </c>
      <c r="D5" s="13" t="s">
        <v>47</v>
      </c>
      <c r="E5" s="14">
        <v>143.53</v>
      </c>
      <c r="F5" s="13" t="s">
        <v>24</v>
      </c>
      <c r="G5" s="13" t="s">
        <v>24</v>
      </c>
      <c r="H5" s="15"/>
    </row>
    <row r="6" spans="1:8" ht="24.75" customHeight="1">
      <c r="A6" s="9" t="s">
        <v>43</v>
      </c>
      <c r="B6" s="13" t="s">
        <v>19</v>
      </c>
      <c r="C6" s="13" t="s">
        <v>40</v>
      </c>
      <c r="D6" s="13" t="s">
        <v>47</v>
      </c>
      <c r="E6" s="14">
        <v>119.38</v>
      </c>
      <c r="F6" s="13" t="s">
        <v>24</v>
      </c>
      <c r="G6" s="13" t="s">
        <v>24</v>
      </c>
      <c r="H6" s="15"/>
    </row>
    <row r="7" spans="1:8" ht="24.75" customHeight="1">
      <c r="A7" s="9" t="s">
        <v>44</v>
      </c>
      <c r="B7" s="13" t="s">
        <v>45</v>
      </c>
      <c r="C7" s="13" t="s">
        <v>40</v>
      </c>
      <c r="D7" s="13" t="s">
        <v>48</v>
      </c>
      <c r="E7" s="14">
        <v>53.01</v>
      </c>
      <c r="F7" s="13" t="s">
        <v>25</v>
      </c>
      <c r="G7" s="13"/>
      <c r="H7" s="15"/>
    </row>
    <row r="8" spans="1:8" ht="24.75" customHeight="1">
      <c r="A8" s="9" t="s">
        <v>64</v>
      </c>
      <c r="B8" s="13" t="s">
        <v>65</v>
      </c>
      <c r="C8" s="13" t="s">
        <v>66</v>
      </c>
      <c r="D8" s="13" t="s">
        <v>67</v>
      </c>
      <c r="E8" s="14">
        <v>61.95</v>
      </c>
      <c r="F8" s="13"/>
      <c r="G8" s="13"/>
      <c r="H8" s="15"/>
    </row>
    <row r="9" spans="1:8" ht="24.75" customHeight="1">
      <c r="A9" s="9" t="s">
        <v>56</v>
      </c>
      <c r="B9" s="13" t="s">
        <v>57</v>
      </c>
      <c r="C9" s="13" t="s">
        <v>58</v>
      </c>
      <c r="D9" s="13" t="s">
        <v>62</v>
      </c>
      <c r="E9" s="14">
        <v>122.6</v>
      </c>
      <c r="F9" s="13"/>
      <c r="G9" s="13"/>
      <c r="H9" s="16" t="s">
        <v>264</v>
      </c>
    </row>
  </sheetData>
  <sheetProtection password="C60A" sheet="1"/>
  <mergeCells count="1">
    <mergeCell ref="A1:H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2">
      <selection activeCell="N32" sqref="N32"/>
    </sheetView>
  </sheetViews>
  <sheetFormatPr defaultColWidth="9.140625" defaultRowHeight="15"/>
  <cols>
    <col min="1" max="1" width="23.140625" style="0" customWidth="1"/>
    <col min="2" max="2" width="15.57421875" style="0" customWidth="1"/>
    <col min="4" max="4" width="15.57421875" style="0" hidden="1" customWidth="1"/>
    <col min="5" max="5" width="9.7109375" style="0" hidden="1" customWidth="1"/>
    <col min="6" max="6" width="6.28125" style="0" hidden="1" customWidth="1"/>
    <col min="7" max="7" width="4.7109375" style="0" hidden="1" customWidth="1"/>
    <col min="8" max="8" width="5.8515625" style="0" hidden="1" customWidth="1"/>
    <col min="9" max="9" width="17.57421875" style="0" hidden="1" customWidth="1"/>
    <col min="10" max="10" width="16.00390625" style="17" customWidth="1"/>
    <col min="11" max="11" width="28.8515625" style="0" customWidth="1"/>
    <col min="12" max="12" width="45.57421875" style="0" customWidth="1"/>
  </cols>
  <sheetData>
    <row r="1" spans="1:12" ht="32.2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.75" customHeight="1">
      <c r="A2" s="1" t="s">
        <v>0</v>
      </c>
      <c r="B2" s="1" t="s">
        <v>1</v>
      </c>
      <c r="C2" s="1" t="s">
        <v>95</v>
      </c>
      <c r="D2" s="1" t="s">
        <v>96</v>
      </c>
      <c r="E2" s="1" t="s">
        <v>97</v>
      </c>
      <c r="F2" s="1" t="s">
        <v>98</v>
      </c>
      <c r="G2" s="1" t="s">
        <v>99</v>
      </c>
      <c r="H2" s="1" t="s">
        <v>100</v>
      </c>
      <c r="I2" s="1" t="s">
        <v>101</v>
      </c>
      <c r="J2" s="1" t="s">
        <v>102</v>
      </c>
      <c r="K2" s="1" t="s">
        <v>103</v>
      </c>
      <c r="L2" s="1" t="s">
        <v>110</v>
      </c>
    </row>
    <row r="3" spans="1:12" ht="24.75" customHeight="1">
      <c r="A3" s="2" t="s">
        <v>104</v>
      </c>
      <c r="B3" s="2" t="s">
        <v>105</v>
      </c>
      <c r="C3" s="2" t="s">
        <v>11</v>
      </c>
      <c r="D3" s="3">
        <v>8</v>
      </c>
      <c r="E3" s="4">
        <v>8</v>
      </c>
      <c r="F3" s="2">
        <v>4</v>
      </c>
      <c r="G3" s="2">
        <v>11</v>
      </c>
      <c r="H3" s="2"/>
      <c r="I3" s="2"/>
      <c r="J3" s="5">
        <v>23</v>
      </c>
      <c r="K3" s="2" t="s">
        <v>147</v>
      </c>
      <c r="L3" s="6" t="s">
        <v>38</v>
      </c>
    </row>
    <row r="4" spans="1:12" ht="24.75" customHeight="1">
      <c r="A4" s="2" t="s">
        <v>107</v>
      </c>
      <c r="B4" s="2" t="s">
        <v>108</v>
      </c>
      <c r="C4" s="2" t="s">
        <v>11</v>
      </c>
      <c r="D4" s="3" t="s">
        <v>109</v>
      </c>
      <c r="E4" s="4">
        <v>11.75</v>
      </c>
      <c r="F4" s="2">
        <v>4</v>
      </c>
      <c r="G4" s="2">
        <v>5</v>
      </c>
      <c r="H4" s="2"/>
      <c r="I4" s="2"/>
      <c r="J4" s="5">
        <v>20.75</v>
      </c>
      <c r="K4" s="2" t="s">
        <v>148</v>
      </c>
      <c r="L4" s="6" t="s">
        <v>111</v>
      </c>
    </row>
    <row r="5" spans="1:12" ht="24.75" customHeight="1">
      <c r="A5" s="2" t="s">
        <v>112</v>
      </c>
      <c r="B5" s="2" t="s">
        <v>113</v>
      </c>
      <c r="C5" s="2" t="s">
        <v>35</v>
      </c>
      <c r="D5" s="3" t="s">
        <v>114</v>
      </c>
      <c r="E5" s="4">
        <v>20</v>
      </c>
      <c r="F5" s="2">
        <v>4</v>
      </c>
      <c r="G5" s="2">
        <v>5</v>
      </c>
      <c r="H5" s="2">
        <v>3</v>
      </c>
      <c r="I5" s="7"/>
      <c r="J5" s="5">
        <v>46</v>
      </c>
      <c r="K5" s="2" t="s">
        <v>115</v>
      </c>
      <c r="L5" s="2" t="s">
        <v>80</v>
      </c>
    </row>
    <row r="6" spans="1:12" ht="24.75" customHeight="1">
      <c r="A6" s="2" t="s">
        <v>116</v>
      </c>
      <c r="B6" s="2" t="s">
        <v>17</v>
      </c>
      <c r="C6" s="2" t="s">
        <v>35</v>
      </c>
      <c r="D6" s="3" t="s">
        <v>117</v>
      </c>
      <c r="E6" s="4">
        <v>13.25</v>
      </c>
      <c r="F6" s="2">
        <v>4</v>
      </c>
      <c r="G6" s="2">
        <v>11</v>
      </c>
      <c r="H6" s="2"/>
      <c r="I6" s="2"/>
      <c r="J6" s="5">
        <v>42.25</v>
      </c>
      <c r="K6" s="2" t="s">
        <v>80</v>
      </c>
      <c r="L6" s="2" t="s">
        <v>83</v>
      </c>
    </row>
    <row r="7" spans="1:12" ht="24.75" customHeight="1">
      <c r="A7" s="2" t="s">
        <v>118</v>
      </c>
      <c r="B7" s="2" t="s">
        <v>119</v>
      </c>
      <c r="C7" s="2" t="s">
        <v>35</v>
      </c>
      <c r="D7" s="18" t="s">
        <v>120</v>
      </c>
      <c r="E7" s="4">
        <v>22</v>
      </c>
      <c r="F7" s="2">
        <v>4</v>
      </c>
      <c r="G7" s="2"/>
      <c r="H7" s="2"/>
      <c r="I7" s="7"/>
      <c r="J7" s="5">
        <v>42.375</v>
      </c>
      <c r="K7" s="2" t="s">
        <v>121</v>
      </c>
      <c r="L7" s="2" t="s">
        <v>149</v>
      </c>
    </row>
    <row r="8" spans="1:12" ht="24.75" customHeight="1">
      <c r="A8" s="2" t="s">
        <v>126</v>
      </c>
      <c r="B8" s="2" t="s">
        <v>45</v>
      </c>
      <c r="C8" s="2" t="s">
        <v>35</v>
      </c>
      <c r="D8" s="3" t="s">
        <v>127</v>
      </c>
      <c r="E8" s="4">
        <v>6.258333333333334</v>
      </c>
      <c r="F8" s="2">
        <v>4</v>
      </c>
      <c r="G8" s="2">
        <v>11</v>
      </c>
      <c r="H8" s="2"/>
      <c r="I8" s="2"/>
      <c r="J8" s="5">
        <v>35.2583333333333</v>
      </c>
      <c r="K8" s="2" t="s">
        <v>151</v>
      </c>
      <c r="L8" s="2" t="s">
        <v>28</v>
      </c>
    </row>
    <row r="9" spans="1:12" ht="24.75" customHeight="1">
      <c r="A9" s="2" t="s">
        <v>128</v>
      </c>
      <c r="B9" s="2" t="s">
        <v>39</v>
      </c>
      <c r="C9" s="2" t="s">
        <v>35</v>
      </c>
      <c r="D9" s="3" t="s">
        <v>129</v>
      </c>
      <c r="E9" s="4">
        <v>7.666666666666667</v>
      </c>
      <c r="F9" s="2">
        <v>4</v>
      </c>
      <c r="G9" s="2">
        <v>5</v>
      </c>
      <c r="H9" s="2">
        <v>3</v>
      </c>
      <c r="I9" s="7"/>
      <c r="J9" s="5">
        <v>33.417</v>
      </c>
      <c r="K9" s="2" t="s">
        <v>130</v>
      </c>
      <c r="L9" s="2" t="s">
        <v>151</v>
      </c>
    </row>
    <row r="10" spans="1:12" ht="24.75" customHeight="1">
      <c r="A10" s="2" t="s">
        <v>122</v>
      </c>
      <c r="B10" s="2" t="s">
        <v>84</v>
      </c>
      <c r="C10" s="2" t="s">
        <v>35</v>
      </c>
      <c r="D10" s="3" t="s">
        <v>123</v>
      </c>
      <c r="E10" s="4">
        <v>9</v>
      </c>
      <c r="F10" s="2">
        <v>4</v>
      </c>
      <c r="G10" s="2">
        <v>11</v>
      </c>
      <c r="H10" s="2"/>
      <c r="I10" s="2"/>
      <c r="J10" s="5">
        <v>34</v>
      </c>
      <c r="K10" s="2" t="s">
        <v>30</v>
      </c>
      <c r="L10" s="2" t="s">
        <v>47</v>
      </c>
    </row>
    <row r="11" spans="1:12" ht="24.75" customHeight="1">
      <c r="A11" s="2" t="s">
        <v>124</v>
      </c>
      <c r="B11" s="2" t="s">
        <v>84</v>
      </c>
      <c r="C11" s="2" t="s">
        <v>35</v>
      </c>
      <c r="D11" s="3" t="s">
        <v>125</v>
      </c>
      <c r="E11" s="4">
        <v>6.583333333333333</v>
      </c>
      <c r="F11" s="2">
        <v>4</v>
      </c>
      <c r="G11" s="2">
        <v>11</v>
      </c>
      <c r="H11" s="2"/>
      <c r="I11" s="2"/>
      <c r="J11" s="5">
        <v>31.5833333333333</v>
      </c>
      <c r="K11" s="2" t="s">
        <v>63</v>
      </c>
      <c r="L11" s="2" t="s">
        <v>150</v>
      </c>
    </row>
    <row r="12" spans="1:12" ht="24.75" customHeight="1">
      <c r="A12" s="2" t="s">
        <v>136</v>
      </c>
      <c r="B12" s="2" t="s">
        <v>84</v>
      </c>
      <c r="C12" s="2" t="s">
        <v>35</v>
      </c>
      <c r="D12" s="3" t="s">
        <v>137</v>
      </c>
      <c r="E12" s="19">
        <v>5.25</v>
      </c>
      <c r="F12" s="2">
        <v>4</v>
      </c>
      <c r="G12" s="2"/>
      <c r="H12" s="2">
        <v>3</v>
      </c>
      <c r="I12" s="7"/>
      <c r="J12" s="1">
        <v>26.25</v>
      </c>
      <c r="K12" s="2" t="s">
        <v>138</v>
      </c>
      <c r="L12" s="2" t="s">
        <v>150</v>
      </c>
    </row>
    <row r="13" spans="1:12" ht="24.75" customHeight="1">
      <c r="A13" s="2" t="s">
        <v>131</v>
      </c>
      <c r="B13" s="2" t="s">
        <v>132</v>
      </c>
      <c r="C13" s="2" t="s">
        <v>35</v>
      </c>
      <c r="D13" s="3" t="s">
        <v>133</v>
      </c>
      <c r="E13" s="4">
        <v>7.083333333333333</v>
      </c>
      <c r="F13" s="2">
        <v>4</v>
      </c>
      <c r="G13" s="2">
        <v>5</v>
      </c>
      <c r="H13" s="2"/>
      <c r="I13" s="7"/>
      <c r="J13" s="5">
        <v>20.083</v>
      </c>
      <c r="K13" s="2" t="s">
        <v>130</v>
      </c>
      <c r="L13" s="2" t="s">
        <v>152</v>
      </c>
    </row>
    <row r="14" spans="1:12" ht="24.75" customHeight="1">
      <c r="A14" s="2" t="s">
        <v>134</v>
      </c>
      <c r="B14" s="2" t="s">
        <v>18</v>
      </c>
      <c r="C14" s="2" t="s">
        <v>35</v>
      </c>
      <c r="D14" s="3" t="s">
        <v>135</v>
      </c>
      <c r="E14" s="4">
        <v>9.2</v>
      </c>
      <c r="F14" s="2">
        <v>4</v>
      </c>
      <c r="G14" s="2"/>
      <c r="H14" s="2"/>
      <c r="I14" s="2"/>
      <c r="J14" s="5">
        <v>13.2</v>
      </c>
      <c r="K14" s="2" t="s">
        <v>153</v>
      </c>
      <c r="L14" s="2" t="s">
        <v>90</v>
      </c>
    </row>
    <row r="15" spans="1:12" ht="24.75" customHeight="1">
      <c r="A15" s="2" t="s">
        <v>139</v>
      </c>
      <c r="B15" s="2" t="s">
        <v>140</v>
      </c>
      <c r="C15" s="2" t="s">
        <v>35</v>
      </c>
      <c r="D15" s="3" t="s">
        <v>141</v>
      </c>
      <c r="E15" s="4">
        <v>10.125</v>
      </c>
      <c r="F15" s="2"/>
      <c r="G15" s="2"/>
      <c r="H15" s="2"/>
      <c r="I15" s="2"/>
      <c r="J15" s="5">
        <v>10.125</v>
      </c>
      <c r="K15" s="2" t="s">
        <v>90</v>
      </c>
      <c r="L15" s="2" t="s">
        <v>88</v>
      </c>
    </row>
    <row r="16" spans="1:12" ht="30" customHeight="1">
      <c r="A16" s="2" t="s">
        <v>154</v>
      </c>
      <c r="B16" s="2" t="s">
        <v>155</v>
      </c>
      <c r="C16" s="2" t="s">
        <v>35</v>
      </c>
      <c r="D16" s="3"/>
      <c r="E16" s="4">
        <v>5</v>
      </c>
      <c r="F16" s="2"/>
      <c r="G16" s="2"/>
      <c r="H16" s="2"/>
      <c r="I16" s="7"/>
      <c r="J16" s="5">
        <v>9</v>
      </c>
      <c r="K16" s="2" t="s">
        <v>156</v>
      </c>
      <c r="L16" s="2" t="s">
        <v>157</v>
      </c>
    </row>
    <row r="17" spans="1:12" ht="24.75" customHeight="1">
      <c r="A17" s="2" t="s">
        <v>142</v>
      </c>
      <c r="B17" s="2" t="s">
        <v>143</v>
      </c>
      <c r="C17" s="2" t="s">
        <v>35</v>
      </c>
      <c r="D17" s="3" t="s">
        <v>144</v>
      </c>
      <c r="E17" s="19" t="s">
        <v>145</v>
      </c>
      <c r="F17" s="6"/>
      <c r="G17" s="6"/>
      <c r="H17" s="6"/>
      <c r="I17" s="6"/>
      <c r="J17" s="5">
        <v>5</v>
      </c>
      <c r="K17" s="2" t="s">
        <v>146</v>
      </c>
      <c r="L17" s="2" t="s">
        <v>54</v>
      </c>
    </row>
    <row r="18" spans="1:12" ht="24.75" customHeight="1">
      <c r="A18" s="20" t="s">
        <v>158</v>
      </c>
      <c r="B18" s="20" t="s">
        <v>159</v>
      </c>
      <c r="C18" s="20" t="s">
        <v>40</v>
      </c>
      <c r="D18" s="21" t="s">
        <v>160</v>
      </c>
      <c r="E18" s="22">
        <f>(6*1)</f>
        <v>6</v>
      </c>
      <c r="F18" s="20">
        <v>4</v>
      </c>
      <c r="G18" s="20">
        <v>11</v>
      </c>
      <c r="H18" s="20">
        <v>30</v>
      </c>
      <c r="I18" s="20"/>
      <c r="J18" s="5">
        <v>61</v>
      </c>
      <c r="K18" s="20" t="s">
        <v>182</v>
      </c>
      <c r="L18" s="2" t="s">
        <v>46</v>
      </c>
    </row>
    <row r="19" spans="1:12" ht="24.75" customHeight="1">
      <c r="A19" s="2" t="s">
        <v>167</v>
      </c>
      <c r="B19" s="2" t="s">
        <v>45</v>
      </c>
      <c r="C19" s="2" t="s">
        <v>40</v>
      </c>
      <c r="D19" s="3" t="s">
        <v>168</v>
      </c>
      <c r="E19" s="23">
        <f>(6*1)+(3*1/12)</f>
        <v>6.25</v>
      </c>
      <c r="F19" s="24" t="s">
        <v>166</v>
      </c>
      <c r="G19" s="25">
        <v>11</v>
      </c>
      <c r="H19" s="2"/>
      <c r="I19" s="2"/>
      <c r="J19" s="5">
        <v>35.25</v>
      </c>
      <c r="K19" s="2" t="s">
        <v>185</v>
      </c>
      <c r="L19" s="2" t="s">
        <v>55</v>
      </c>
    </row>
    <row r="20" spans="1:12" ht="24.75" customHeight="1">
      <c r="A20" s="2" t="s">
        <v>161</v>
      </c>
      <c r="B20" s="2" t="s">
        <v>162</v>
      </c>
      <c r="C20" s="2" t="s">
        <v>40</v>
      </c>
      <c r="D20" s="3" t="s">
        <v>163</v>
      </c>
      <c r="E20" s="4">
        <f>(10*1)+(10*1.5)+(2*2)</f>
        <v>29</v>
      </c>
      <c r="F20" s="2">
        <v>4</v>
      </c>
      <c r="G20" s="2"/>
      <c r="H20" s="2"/>
      <c r="I20" s="2"/>
      <c r="J20" s="5">
        <v>34</v>
      </c>
      <c r="K20" s="2" t="s">
        <v>184</v>
      </c>
      <c r="L20" s="2" t="s">
        <v>149</v>
      </c>
    </row>
    <row r="21" spans="1:12" ht="24.75" customHeight="1">
      <c r="A21" s="2" t="s">
        <v>169</v>
      </c>
      <c r="B21" s="2" t="s">
        <v>84</v>
      </c>
      <c r="C21" s="2" t="s">
        <v>40</v>
      </c>
      <c r="D21" s="3" t="s">
        <v>170</v>
      </c>
      <c r="E21" s="23">
        <f>(10*1)+(2*1.5)+(9*1.5/12)</f>
        <v>14.125</v>
      </c>
      <c r="F21" s="24">
        <v>4</v>
      </c>
      <c r="G21" s="25"/>
      <c r="H21" s="2"/>
      <c r="I21" s="2"/>
      <c r="J21" s="5">
        <v>32.125</v>
      </c>
      <c r="K21" s="2" t="s">
        <v>186</v>
      </c>
      <c r="L21" s="2" t="s">
        <v>87</v>
      </c>
    </row>
    <row r="22" spans="1:12" ht="24.75" customHeight="1">
      <c r="A22" s="2" t="s">
        <v>179</v>
      </c>
      <c r="B22" s="2" t="s">
        <v>86</v>
      </c>
      <c r="C22" s="2" t="s">
        <v>40</v>
      </c>
      <c r="D22" s="3" t="s">
        <v>180</v>
      </c>
      <c r="E22" s="4">
        <f>(5*1)+(10*1.5/12)</f>
        <v>6.25</v>
      </c>
      <c r="F22" s="2">
        <v>4</v>
      </c>
      <c r="G22" s="2">
        <v>19</v>
      </c>
      <c r="H22" s="2"/>
      <c r="I22" s="2"/>
      <c r="J22" s="5">
        <f>E22+F22+G22+H22</f>
        <v>29.25</v>
      </c>
      <c r="K22" s="2" t="s">
        <v>32</v>
      </c>
      <c r="L22" s="2" t="s">
        <v>184</v>
      </c>
    </row>
    <row r="23" spans="1:12" ht="24.75" customHeight="1">
      <c r="A23" s="2" t="s">
        <v>174</v>
      </c>
      <c r="B23" s="2" t="s">
        <v>65</v>
      </c>
      <c r="C23" s="2" t="s">
        <v>40</v>
      </c>
      <c r="D23" s="3" t="s">
        <v>175</v>
      </c>
      <c r="E23" s="4">
        <f>(5*1)+(3*1/12)</f>
        <v>5.25</v>
      </c>
      <c r="F23" s="2">
        <v>4</v>
      </c>
      <c r="G23" s="2">
        <v>5</v>
      </c>
      <c r="H23" s="2"/>
      <c r="I23" s="2"/>
      <c r="J23" s="5">
        <v>28.25</v>
      </c>
      <c r="K23" s="2" t="s">
        <v>188</v>
      </c>
      <c r="L23" s="2" t="s">
        <v>89</v>
      </c>
    </row>
    <row r="24" spans="1:12" ht="24.75" customHeight="1">
      <c r="A24" s="2" t="s">
        <v>176</v>
      </c>
      <c r="B24" s="2" t="s">
        <v>177</v>
      </c>
      <c r="C24" s="2" t="s">
        <v>40</v>
      </c>
      <c r="D24" s="3" t="s">
        <v>178</v>
      </c>
      <c r="E24" s="4">
        <f>(4*1)+(9*1/12)</f>
        <v>4.75</v>
      </c>
      <c r="F24" s="2">
        <v>4</v>
      </c>
      <c r="G24" s="2">
        <v>5</v>
      </c>
      <c r="H24" s="2"/>
      <c r="I24" s="7"/>
      <c r="J24" s="5">
        <v>27.917</v>
      </c>
      <c r="K24" s="2" t="s">
        <v>115</v>
      </c>
      <c r="L24" s="2" t="s">
        <v>189</v>
      </c>
    </row>
    <row r="25" spans="1:12" ht="24.75" customHeight="1">
      <c r="A25" s="2" t="s">
        <v>171</v>
      </c>
      <c r="B25" s="2" t="s">
        <v>172</v>
      </c>
      <c r="C25" s="2" t="s">
        <v>40</v>
      </c>
      <c r="D25" s="3" t="s">
        <v>173</v>
      </c>
      <c r="E25" s="4">
        <f>(8*1)+(2*1/12)</f>
        <v>8.166666666666666</v>
      </c>
      <c r="F25" s="2">
        <v>4</v>
      </c>
      <c r="G25" s="2">
        <v>5</v>
      </c>
      <c r="H25" s="2"/>
      <c r="I25" s="7"/>
      <c r="J25" s="5">
        <v>27.167</v>
      </c>
      <c r="K25" s="2" t="s">
        <v>183</v>
      </c>
      <c r="L25" s="2" t="s">
        <v>111</v>
      </c>
    </row>
    <row r="26" spans="1:12" ht="24.75" customHeight="1">
      <c r="A26" s="20" t="s">
        <v>60</v>
      </c>
      <c r="B26" s="2" t="s">
        <v>59</v>
      </c>
      <c r="C26" s="2" t="s">
        <v>40</v>
      </c>
      <c r="D26" s="3"/>
      <c r="E26" s="4">
        <v>12</v>
      </c>
      <c r="F26" s="2">
        <v>4</v>
      </c>
      <c r="G26" s="2">
        <v>11</v>
      </c>
      <c r="H26" s="2"/>
      <c r="I26" s="2"/>
      <c r="J26" s="5">
        <f>E26+F26+G26+H26</f>
        <v>27</v>
      </c>
      <c r="K26" s="2" t="s">
        <v>55</v>
      </c>
      <c r="L26" s="2" t="s">
        <v>187</v>
      </c>
    </row>
    <row r="27" spans="1:12" ht="24.75" customHeight="1">
      <c r="A27" s="2" t="s">
        <v>164</v>
      </c>
      <c r="B27" s="2" t="s">
        <v>45</v>
      </c>
      <c r="C27" s="2" t="s">
        <v>40</v>
      </c>
      <c r="D27" s="3" t="s">
        <v>165</v>
      </c>
      <c r="E27" s="4">
        <f>(8*1)</f>
        <v>8</v>
      </c>
      <c r="F27" s="2">
        <v>4</v>
      </c>
      <c r="G27" s="2">
        <v>5</v>
      </c>
      <c r="H27" s="2"/>
      <c r="I27" s="2"/>
      <c r="J27" s="5">
        <f>E27+F27+G27+H27</f>
        <v>17</v>
      </c>
      <c r="K27" s="2" t="s">
        <v>89</v>
      </c>
      <c r="L27" s="2" t="s">
        <v>29</v>
      </c>
    </row>
    <row r="28" spans="1:12" ht="24.75" customHeight="1">
      <c r="A28" s="2" t="s">
        <v>190</v>
      </c>
      <c r="B28" s="2" t="s">
        <v>37</v>
      </c>
      <c r="C28" s="2" t="s">
        <v>49</v>
      </c>
      <c r="D28" s="3" t="s">
        <v>191</v>
      </c>
      <c r="E28" s="4">
        <f>(10*1)+(10*1.5)+(6*2)+(10*2/12)</f>
        <v>38.666666666666664</v>
      </c>
      <c r="F28" s="2">
        <v>4</v>
      </c>
      <c r="G28" s="2"/>
      <c r="H28" s="2"/>
      <c r="I28" s="2"/>
      <c r="J28" s="5">
        <v>46.667</v>
      </c>
      <c r="K28" s="2" t="s">
        <v>229</v>
      </c>
      <c r="L28" s="2" t="s">
        <v>82</v>
      </c>
    </row>
    <row r="29" spans="1:12" ht="24.75" customHeight="1">
      <c r="A29" s="2" t="s">
        <v>192</v>
      </c>
      <c r="B29" s="2" t="s">
        <v>10</v>
      </c>
      <c r="C29" s="2" t="s">
        <v>49</v>
      </c>
      <c r="D29" s="3" t="s">
        <v>193</v>
      </c>
      <c r="E29" s="4">
        <f>(10*1)+(6*1.5)+(5*1.5/12)</f>
        <v>19.625</v>
      </c>
      <c r="F29" s="2">
        <v>4</v>
      </c>
      <c r="G29" s="2">
        <v>11</v>
      </c>
      <c r="H29" s="2"/>
      <c r="I29" s="2"/>
      <c r="J29" s="5">
        <v>38.625</v>
      </c>
      <c r="K29" s="2" t="s">
        <v>230</v>
      </c>
      <c r="L29" s="2" t="s">
        <v>231</v>
      </c>
    </row>
    <row r="30" spans="1:12" ht="24.75" customHeight="1">
      <c r="A30" s="2" t="s">
        <v>194</v>
      </c>
      <c r="B30" s="2" t="s">
        <v>65</v>
      </c>
      <c r="C30" s="2" t="s">
        <v>49</v>
      </c>
      <c r="D30" s="3" t="s">
        <v>195</v>
      </c>
      <c r="E30" s="4">
        <f>(10*1)+(10*1.5)+(1*2)+(6*2/12)</f>
        <v>28</v>
      </c>
      <c r="F30" s="2"/>
      <c r="G30" s="2"/>
      <c r="H30" s="2"/>
      <c r="I30" s="2"/>
      <c r="J30" s="5">
        <v>32</v>
      </c>
      <c r="K30" s="2" t="s">
        <v>32</v>
      </c>
      <c r="L30" s="2" t="s">
        <v>232</v>
      </c>
    </row>
    <row r="31" spans="1:12" ht="24.75" customHeight="1">
      <c r="A31" s="2" t="s">
        <v>196</v>
      </c>
      <c r="B31" s="2" t="s">
        <v>85</v>
      </c>
      <c r="C31" s="2" t="s">
        <v>49</v>
      </c>
      <c r="D31" s="3" t="s">
        <v>197</v>
      </c>
      <c r="E31" s="4">
        <f>(10*1)+(11*1.5/12)</f>
        <v>11.375</v>
      </c>
      <c r="F31" s="2">
        <v>4</v>
      </c>
      <c r="G31" s="2">
        <v>11</v>
      </c>
      <c r="H31" s="2"/>
      <c r="I31" s="2"/>
      <c r="J31" s="5">
        <f>E31+F31+G31+H31</f>
        <v>26.375</v>
      </c>
      <c r="K31" s="2" t="s">
        <v>184</v>
      </c>
      <c r="L31" s="2" t="s">
        <v>151</v>
      </c>
    </row>
    <row r="32" spans="1:12" ht="24.75" customHeight="1">
      <c r="A32" s="2" t="s">
        <v>201</v>
      </c>
      <c r="B32" s="2" t="s">
        <v>202</v>
      </c>
      <c r="C32" s="2" t="s">
        <v>49</v>
      </c>
      <c r="D32" s="3" t="s">
        <v>203</v>
      </c>
      <c r="E32" s="23">
        <f>(10*1)+(1*1.5)+(8*1.5/12)</f>
        <v>12.5</v>
      </c>
      <c r="F32" s="24" t="s">
        <v>166</v>
      </c>
      <c r="G32" s="25">
        <v>5</v>
      </c>
      <c r="H32" s="2"/>
      <c r="I32" s="2"/>
      <c r="J32" s="5">
        <v>25.55</v>
      </c>
      <c r="K32" s="2" t="s">
        <v>153</v>
      </c>
      <c r="L32" s="2" t="s">
        <v>63</v>
      </c>
    </row>
    <row r="33" spans="1:12" ht="34.5" customHeight="1">
      <c r="A33" s="2" t="s">
        <v>198</v>
      </c>
      <c r="B33" s="2" t="s">
        <v>199</v>
      </c>
      <c r="C33" s="2" t="s">
        <v>49</v>
      </c>
      <c r="D33" s="3" t="s">
        <v>200</v>
      </c>
      <c r="E33" s="4">
        <f>10*1</f>
        <v>10</v>
      </c>
      <c r="F33" s="2">
        <v>4</v>
      </c>
      <c r="G33" s="2">
        <v>11</v>
      </c>
      <c r="H33" s="2"/>
      <c r="I33" s="2"/>
      <c r="J33" s="5">
        <f>E33+F33+G33+H33</f>
        <v>25</v>
      </c>
      <c r="K33" s="2" t="s">
        <v>32</v>
      </c>
      <c r="L33" s="2" t="s">
        <v>266</v>
      </c>
    </row>
    <row r="34" spans="1:12" ht="24.75" customHeight="1">
      <c r="A34" s="2" t="s">
        <v>204</v>
      </c>
      <c r="B34" s="2" t="s">
        <v>205</v>
      </c>
      <c r="C34" s="2" t="s">
        <v>49</v>
      </c>
      <c r="D34" s="3" t="s">
        <v>206</v>
      </c>
      <c r="E34" s="4">
        <f>(5*1)+(8*1/12)</f>
        <v>5.666666666666667</v>
      </c>
      <c r="F34" s="2">
        <v>4</v>
      </c>
      <c r="G34" s="2">
        <v>11</v>
      </c>
      <c r="H34" s="2"/>
      <c r="I34" s="26">
        <v>20.667</v>
      </c>
      <c r="J34" s="5">
        <f>E34+F34+G34+H34</f>
        <v>20.666666666666668</v>
      </c>
      <c r="K34" s="2" t="s">
        <v>182</v>
      </c>
      <c r="L34" s="2" t="s">
        <v>233</v>
      </c>
    </row>
    <row r="35" spans="1:12" ht="24.75" customHeight="1">
      <c r="A35" s="2" t="s">
        <v>207</v>
      </c>
      <c r="B35" s="2" t="s">
        <v>208</v>
      </c>
      <c r="C35" s="2" t="s">
        <v>49</v>
      </c>
      <c r="D35" s="3" t="s">
        <v>209</v>
      </c>
      <c r="E35" s="4">
        <f>(10*1)+(5*1.5)+(5*1.5/12)</f>
        <v>18.125</v>
      </c>
      <c r="F35" s="2"/>
      <c r="G35" s="2"/>
      <c r="H35" s="2"/>
      <c r="I35" s="26"/>
      <c r="J35" s="5">
        <f>E35+F35+G35+H35</f>
        <v>18.125</v>
      </c>
      <c r="K35" s="2" t="s">
        <v>30</v>
      </c>
      <c r="L35" s="2" t="s">
        <v>234</v>
      </c>
    </row>
    <row r="36" spans="1:12" ht="24.75" customHeight="1">
      <c r="A36" s="2" t="s">
        <v>226</v>
      </c>
      <c r="B36" s="2" t="s">
        <v>85</v>
      </c>
      <c r="C36" s="2" t="s">
        <v>49</v>
      </c>
      <c r="D36" s="3" t="s">
        <v>227</v>
      </c>
      <c r="E36" s="4">
        <f>(10*1)+(3.15)</f>
        <v>13.15</v>
      </c>
      <c r="F36" s="2"/>
      <c r="G36" s="2"/>
      <c r="H36" s="2"/>
      <c r="I36" s="2"/>
      <c r="J36" s="5">
        <v>17.15</v>
      </c>
      <c r="K36" s="2" t="s">
        <v>151</v>
      </c>
      <c r="L36" s="2" t="s">
        <v>87</v>
      </c>
    </row>
    <row r="37" spans="1:12" ht="24.75" customHeight="1">
      <c r="A37" s="2" t="s">
        <v>210</v>
      </c>
      <c r="B37" s="2" t="s">
        <v>37</v>
      </c>
      <c r="C37" s="2" t="s">
        <v>49</v>
      </c>
      <c r="D37" s="3" t="s">
        <v>211</v>
      </c>
      <c r="E37" s="4">
        <f>(7*1)+(1*1/12)</f>
        <v>7.083333333333333</v>
      </c>
      <c r="F37" s="2">
        <v>4</v>
      </c>
      <c r="G37" s="2">
        <v>5</v>
      </c>
      <c r="H37" s="2"/>
      <c r="I37" s="2"/>
      <c r="J37" s="5">
        <f>E37+F37+G37+H37</f>
        <v>16.083333333333332</v>
      </c>
      <c r="K37" s="2" t="s">
        <v>89</v>
      </c>
      <c r="L37" s="2" t="s">
        <v>32</v>
      </c>
    </row>
    <row r="38" spans="1:12" ht="24.75" customHeight="1">
      <c r="A38" s="2" t="s">
        <v>228</v>
      </c>
      <c r="B38" s="2" t="s">
        <v>45</v>
      </c>
      <c r="C38" s="2" t="s">
        <v>49</v>
      </c>
      <c r="D38" s="2" t="s">
        <v>106</v>
      </c>
      <c r="E38" s="4">
        <f>(10*1)+(1*1.5)</f>
        <v>11.5</v>
      </c>
      <c r="F38" s="2"/>
      <c r="G38" s="2"/>
      <c r="H38" s="2"/>
      <c r="I38" s="2"/>
      <c r="J38" s="5">
        <v>15.5</v>
      </c>
      <c r="K38" s="2" t="s">
        <v>47</v>
      </c>
      <c r="L38" s="2" t="s">
        <v>230</v>
      </c>
    </row>
    <row r="39" spans="1:12" ht="24.75" customHeight="1">
      <c r="A39" s="2" t="s">
        <v>181</v>
      </c>
      <c r="B39" s="2" t="s">
        <v>45</v>
      </c>
      <c r="C39" s="2" t="s">
        <v>49</v>
      </c>
      <c r="D39" s="3" t="s">
        <v>212</v>
      </c>
      <c r="E39" s="4">
        <f>(6*1)+(3*1/12)</f>
        <v>6.25</v>
      </c>
      <c r="F39" s="2">
        <v>4</v>
      </c>
      <c r="G39" s="2">
        <v>5</v>
      </c>
      <c r="H39" s="2"/>
      <c r="I39" s="2"/>
      <c r="J39" s="5">
        <f>E39+F39+G39+H39</f>
        <v>15.25</v>
      </c>
      <c r="K39" s="2" t="s">
        <v>234</v>
      </c>
      <c r="L39" s="2" t="s">
        <v>89</v>
      </c>
    </row>
    <row r="40" spans="1:12" ht="24.75" customHeight="1">
      <c r="A40" s="2" t="s">
        <v>213</v>
      </c>
      <c r="B40" s="2" t="s">
        <v>214</v>
      </c>
      <c r="C40" s="2" t="s">
        <v>49</v>
      </c>
      <c r="D40" s="3" t="s">
        <v>215</v>
      </c>
      <c r="E40" s="4">
        <f>(6*1)+(3*1/12)</f>
        <v>6.25</v>
      </c>
      <c r="F40" s="2">
        <v>4</v>
      </c>
      <c r="G40" s="2">
        <v>5</v>
      </c>
      <c r="H40" s="2"/>
      <c r="I40" s="2" t="s">
        <v>216</v>
      </c>
      <c r="J40" s="5">
        <f>E40+F40+G40+H40</f>
        <v>15.25</v>
      </c>
      <c r="K40" s="2" t="s">
        <v>235</v>
      </c>
      <c r="L40" s="2" t="s">
        <v>153</v>
      </c>
    </row>
    <row r="41" spans="1:12" ht="24.75" customHeight="1">
      <c r="A41" s="2" t="s">
        <v>217</v>
      </c>
      <c r="B41" s="2" t="s">
        <v>218</v>
      </c>
      <c r="C41" s="2" t="s">
        <v>49</v>
      </c>
      <c r="D41" s="3" t="s">
        <v>219</v>
      </c>
      <c r="E41" s="4">
        <f>(5*1)+(1*1/12)</f>
        <v>5.083333333333333</v>
      </c>
      <c r="F41" s="2">
        <v>4</v>
      </c>
      <c r="G41" s="2">
        <v>5</v>
      </c>
      <c r="H41" s="2">
        <v>1</v>
      </c>
      <c r="I41" s="26">
        <v>19.083</v>
      </c>
      <c r="J41" s="5">
        <f>E41+F41+G41+H41</f>
        <v>15.083333333333332</v>
      </c>
      <c r="K41" s="2" t="s">
        <v>182</v>
      </c>
      <c r="L41" s="2" t="s">
        <v>149</v>
      </c>
    </row>
    <row r="42" spans="1:12" ht="24.75" customHeight="1">
      <c r="A42" s="2" t="s">
        <v>220</v>
      </c>
      <c r="B42" s="2" t="s">
        <v>221</v>
      </c>
      <c r="C42" s="2" t="s">
        <v>49</v>
      </c>
      <c r="D42" s="3" t="s">
        <v>222</v>
      </c>
      <c r="E42" s="4">
        <f>(5*1)</f>
        <v>5</v>
      </c>
      <c r="F42" s="2">
        <v>4</v>
      </c>
      <c r="G42" s="2">
        <v>5</v>
      </c>
      <c r="H42" s="2"/>
      <c r="I42" s="26">
        <v>17</v>
      </c>
      <c r="J42" s="5">
        <f>E42+F42+G42+H42</f>
        <v>14</v>
      </c>
      <c r="K42" s="2" t="s">
        <v>223</v>
      </c>
      <c r="L42" s="2" t="s">
        <v>30</v>
      </c>
    </row>
    <row r="43" spans="1:12" ht="24.75" customHeight="1">
      <c r="A43" s="2" t="s">
        <v>60</v>
      </c>
      <c r="B43" s="2" t="s">
        <v>17</v>
      </c>
      <c r="C43" s="2" t="s">
        <v>49</v>
      </c>
      <c r="D43" s="3" t="s">
        <v>224</v>
      </c>
      <c r="E43" s="4">
        <f>(4*1)+(9*1/12)</f>
        <v>4.75</v>
      </c>
      <c r="F43" s="2">
        <v>4</v>
      </c>
      <c r="G43" s="2">
        <v>5</v>
      </c>
      <c r="H43" s="2"/>
      <c r="I43" s="26">
        <v>27.75</v>
      </c>
      <c r="J43" s="5">
        <f>E43+F43+G43+H43</f>
        <v>13.75</v>
      </c>
      <c r="K43" s="2" t="s">
        <v>225</v>
      </c>
      <c r="L43" s="2" t="s">
        <v>54</v>
      </c>
    </row>
    <row r="44" spans="1:12" ht="24.75" customHeight="1">
      <c r="A44" s="2" t="s">
        <v>236</v>
      </c>
      <c r="B44" s="2" t="s">
        <v>237</v>
      </c>
      <c r="C44" s="2" t="s">
        <v>53</v>
      </c>
      <c r="D44" s="3" t="s">
        <v>238</v>
      </c>
      <c r="E44" s="4">
        <f>(10*1)+(2*1.5/12)</f>
        <v>10.25</v>
      </c>
      <c r="F44" s="2">
        <v>4</v>
      </c>
      <c r="G44" s="2">
        <v>11</v>
      </c>
      <c r="H44" s="2"/>
      <c r="I44" s="2"/>
      <c r="J44" s="5">
        <v>29.205</v>
      </c>
      <c r="K44" s="2" t="s">
        <v>184</v>
      </c>
      <c r="L44" s="2" t="s">
        <v>229</v>
      </c>
    </row>
    <row r="45" spans="1:12" ht="24.75" customHeight="1">
      <c r="A45" s="2" t="s">
        <v>239</v>
      </c>
      <c r="B45" s="2" t="s">
        <v>240</v>
      </c>
      <c r="C45" s="2" t="s">
        <v>53</v>
      </c>
      <c r="D45" s="3" t="s">
        <v>241</v>
      </c>
      <c r="E45" s="4">
        <f>(9*1)+(8*1/12)</f>
        <v>9.666666666666666</v>
      </c>
      <c r="F45" s="2">
        <v>4</v>
      </c>
      <c r="G45" s="2">
        <v>11</v>
      </c>
      <c r="H45" s="2"/>
      <c r="I45" s="2"/>
      <c r="J45" s="5">
        <v>28.667</v>
      </c>
      <c r="K45" s="2" t="s">
        <v>81</v>
      </c>
      <c r="L45" s="2" t="s">
        <v>184</v>
      </c>
    </row>
    <row r="46" spans="1:12" ht="24.75" customHeight="1">
      <c r="A46" s="2" t="s">
        <v>242</v>
      </c>
      <c r="B46" s="2" t="s">
        <v>243</v>
      </c>
      <c r="C46" s="2" t="s">
        <v>53</v>
      </c>
      <c r="D46" s="3" t="s">
        <v>244</v>
      </c>
      <c r="E46" s="4">
        <f>(7*1)+(6*1.5/12)</f>
        <v>7.75</v>
      </c>
      <c r="F46" s="4">
        <v>4</v>
      </c>
      <c r="G46" s="2">
        <v>11</v>
      </c>
      <c r="H46" s="2"/>
      <c r="I46" s="26"/>
      <c r="J46" s="5">
        <f>E46+F46+G46+H46</f>
        <v>22.75</v>
      </c>
      <c r="K46" s="2" t="s">
        <v>111</v>
      </c>
      <c r="L46" s="2" t="s">
        <v>90</v>
      </c>
    </row>
    <row r="47" spans="1:12" ht="24.75" customHeight="1">
      <c r="A47" s="2" t="s">
        <v>245</v>
      </c>
      <c r="B47" s="2" t="s">
        <v>246</v>
      </c>
      <c r="C47" s="2" t="s">
        <v>53</v>
      </c>
      <c r="D47" s="3" t="s">
        <v>247</v>
      </c>
      <c r="E47" s="4">
        <f>(5*1)+(2*1/12)</f>
        <v>5.166666666666667</v>
      </c>
      <c r="F47" s="2">
        <v>4</v>
      </c>
      <c r="G47" s="2">
        <v>11</v>
      </c>
      <c r="H47" s="2"/>
      <c r="I47" s="7"/>
      <c r="J47" s="5">
        <v>20.167</v>
      </c>
      <c r="K47" s="2" t="s">
        <v>182</v>
      </c>
      <c r="L47" s="2" t="s">
        <v>250</v>
      </c>
    </row>
    <row r="48" spans="1:12" ht="24.75" customHeight="1">
      <c r="A48" s="2" t="s">
        <v>248</v>
      </c>
      <c r="B48" s="2" t="s">
        <v>52</v>
      </c>
      <c r="C48" s="2" t="s">
        <v>53</v>
      </c>
      <c r="D48" s="3" t="s">
        <v>249</v>
      </c>
      <c r="E48" s="4"/>
      <c r="F48" s="2">
        <v>4</v>
      </c>
      <c r="G48" s="2">
        <v>11</v>
      </c>
      <c r="H48" s="2"/>
      <c r="I48" s="2"/>
      <c r="J48" s="5">
        <f>E48+F48+G48+H48</f>
        <v>15</v>
      </c>
      <c r="K48" s="2" t="s">
        <v>185</v>
      </c>
      <c r="L48" s="2" t="s">
        <v>147</v>
      </c>
    </row>
    <row r="49" spans="1:12" ht="24.75" customHeight="1">
      <c r="A49" s="2" t="s">
        <v>251</v>
      </c>
      <c r="B49" s="2" t="s">
        <v>252</v>
      </c>
      <c r="C49" s="2" t="s">
        <v>78</v>
      </c>
      <c r="D49" s="3" t="s">
        <v>253</v>
      </c>
      <c r="E49" s="4">
        <f>(9*1)+(3*1/12)</f>
        <v>9.25</v>
      </c>
      <c r="F49" s="2">
        <v>4</v>
      </c>
      <c r="G49" s="2">
        <v>11</v>
      </c>
      <c r="H49" s="2"/>
      <c r="I49" s="2"/>
      <c r="J49" s="5">
        <f>E49+F49+G49+H49</f>
        <v>24.25</v>
      </c>
      <c r="K49" s="2" t="s">
        <v>185</v>
      </c>
      <c r="L49" s="2" t="s">
        <v>259</v>
      </c>
    </row>
    <row r="50" spans="1:12" ht="24.75" customHeight="1">
      <c r="A50" s="2" t="s">
        <v>254</v>
      </c>
      <c r="B50" s="2" t="s">
        <v>255</v>
      </c>
      <c r="C50" s="2" t="s">
        <v>256</v>
      </c>
      <c r="D50" s="3" t="s">
        <v>257</v>
      </c>
      <c r="E50" s="4">
        <f>(8-1)+(8*1/12)</f>
        <v>7.666666666666667</v>
      </c>
      <c r="F50" s="2">
        <v>4</v>
      </c>
      <c r="G50" s="2">
        <v>5</v>
      </c>
      <c r="H50" s="2"/>
      <c r="I50" s="2"/>
      <c r="J50" s="5">
        <f>E50+F50+G50+H50</f>
        <v>16.666666666666668</v>
      </c>
      <c r="K50" s="2" t="s">
        <v>260</v>
      </c>
      <c r="L50" s="2" t="s">
        <v>74</v>
      </c>
    </row>
    <row r="51" spans="1:12" ht="24.75" customHeight="1">
      <c r="A51" s="2" t="s">
        <v>258</v>
      </c>
      <c r="B51" s="2" t="s">
        <v>85</v>
      </c>
      <c r="C51" s="2" t="s">
        <v>256</v>
      </c>
      <c r="D51" s="3" t="s">
        <v>123</v>
      </c>
      <c r="E51" s="4">
        <f>+(9*1)</f>
        <v>9</v>
      </c>
      <c r="F51" s="2">
        <v>4</v>
      </c>
      <c r="G51" s="2">
        <v>5</v>
      </c>
      <c r="H51" s="2"/>
      <c r="I51" s="2"/>
      <c r="J51" s="5">
        <f>K53+E51+F51+G51+H51+K55</f>
        <v>18</v>
      </c>
      <c r="K51" s="2" t="s">
        <v>147</v>
      </c>
      <c r="L51" s="2" t="s">
        <v>38</v>
      </c>
    </row>
  </sheetData>
  <sheetProtection password="C60A" sheet="1"/>
  <mergeCells count="1">
    <mergeCell ref="A1:L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xrs</dc:creator>
  <cp:keywords/>
  <dc:description/>
  <cp:lastModifiedBy>admin</cp:lastModifiedBy>
  <dcterms:created xsi:type="dcterms:W3CDTF">2014-09-10T16:09:40Z</dcterms:created>
  <dcterms:modified xsi:type="dcterms:W3CDTF">2014-09-11T05:28:17Z</dcterms:modified>
  <cp:category/>
  <cp:version/>
  <cp:contentType/>
  <cp:contentStatus/>
</cp:coreProperties>
</file>